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lanetfinancegroup-my.sharepoint.com/personal/jeremy_gosset_positiveplanet_ngo/Documents/Bureau/ACCOMPAGNEMENT/Malette de l'accompagnateur/8.POST ACCOMPAGNEMENT/"/>
    </mc:Choice>
  </mc:AlternateContent>
  <bookViews>
    <workbookView xWindow="0" yWindow="0" windowWidth="21600" windowHeight="10065" firstSheet="4" activeTab="4"/>
  </bookViews>
  <sheets>
    <sheet name="Base clients" sheetId="1" r:id="rId1"/>
    <sheet name="Base produits-Services" sheetId="2" r:id="rId2"/>
    <sheet name="Dépenses mensuelles vide" sheetId="3" r:id="rId3"/>
    <sheet name="Dépenses mensuelles type" sheetId="4" r:id="rId4"/>
    <sheet name="Tableau de trésorerie" sheetId="5" r:id="rId5"/>
    <sheet name="Suivi de factures" sheetId="6" r:id="rId6"/>
    <sheet name="Tableau de bord" sheetId="8" r:id="rId7"/>
    <sheet name="Calcul Tableau de bord" sheetId="7" r:id="rId8"/>
    <sheet name="Feuil1" sheetId="9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7" l="1"/>
  <c r="D46" i="7"/>
  <c r="D45" i="7"/>
  <c r="D44" i="7"/>
  <c r="C48" i="7"/>
  <c r="O8" i="7"/>
  <c r="O9" i="7"/>
  <c r="O10" i="7"/>
  <c r="O11" i="7"/>
  <c r="O12" i="7" s="1"/>
  <c r="O13" i="7" s="1"/>
  <c r="O14" i="7" s="1"/>
  <c r="O15" i="7" s="1"/>
  <c r="O16" i="7" s="1"/>
  <c r="O17" i="7" s="1"/>
  <c r="O7" i="7"/>
  <c r="B36" i="7"/>
  <c r="B35" i="7"/>
  <c r="B34" i="7"/>
  <c r="B33" i="7"/>
  <c r="B32" i="7"/>
  <c r="B31" i="7"/>
  <c r="B30" i="7"/>
  <c r="B29" i="7"/>
  <c r="B28" i="7"/>
  <c r="B27" i="7"/>
  <c r="B26" i="7"/>
  <c r="B25" i="7"/>
  <c r="B17" i="7"/>
  <c r="B16" i="7"/>
  <c r="B15" i="7"/>
  <c r="B14" i="7"/>
  <c r="B13" i="7"/>
  <c r="B12" i="7"/>
  <c r="B11" i="7"/>
  <c r="B10" i="7"/>
  <c r="B9" i="7"/>
  <c r="B8" i="7"/>
  <c r="B7" i="7"/>
  <c r="B6" i="7"/>
  <c r="O27" i="5" l="1"/>
  <c r="O30" i="5" s="1"/>
  <c r="N27" i="5"/>
  <c r="N30" i="5" s="1"/>
  <c r="M27" i="5"/>
  <c r="M30" i="5" s="1"/>
  <c r="L27" i="5"/>
  <c r="L30" i="5" s="1"/>
  <c r="K27" i="5"/>
  <c r="K30" i="5" s="1"/>
  <c r="J27" i="5"/>
  <c r="J30" i="5" s="1"/>
  <c r="I27" i="5"/>
  <c r="I30" i="5" s="1"/>
  <c r="H27" i="5"/>
  <c r="H30" i="5" s="1"/>
  <c r="G27" i="5"/>
  <c r="G30" i="5" s="1"/>
  <c r="F27" i="5"/>
  <c r="F30" i="5" s="1"/>
  <c r="E27" i="5"/>
  <c r="E30" i="5" s="1"/>
  <c r="D27" i="5"/>
  <c r="D30" i="5" s="1"/>
  <c r="D32" i="5" s="1"/>
  <c r="E32" i="5" l="1"/>
  <c r="F32" i="5" s="1"/>
  <c r="G32" i="5" s="1"/>
  <c r="H32" i="5" s="1"/>
  <c r="I32" i="5" s="1"/>
  <c r="J32" i="5" s="1"/>
  <c r="K32" i="5" s="1"/>
  <c r="L32" i="5" s="1"/>
  <c r="M32" i="5" s="1"/>
  <c r="N32" i="5" s="1"/>
  <c r="O32" i="5" s="1"/>
  <c r="H5" i="2" l="1"/>
  <c r="I5" i="2" s="1"/>
  <c r="J7" i="2"/>
  <c r="J9" i="2"/>
  <c r="J11" i="2"/>
  <c r="J13" i="2"/>
  <c r="J15" i="2"/>
  <c r="J17" i="2"/>
  <c r="J19" i="2"/>
  <c r="J21" i="2"/>
  <c r="J23" i="2"/>
  <c r="J25" i="2"/>
  <c r="J27" i="2"/>
  <c r="J29" i="2"/>
  <c r="J31" i="2"/>
  <c r="J5" i="2"/>
  <c r="H7" i="2"/>
  <c r="I7" i="2" s="1"/>
  <c r="H9" i="2"/>
  <c r="I9" i="2" s="1"/>
  <c r="H11" i="2"/>
  <c r="I11" i="2" s="1"/>
  <c r="I13" i="2"/>
  <c r="I15" i="2"/>
  <c r="I17" i="2"/>
  <c r="I19" i="2"/>
  <c r="I21" i="2"/>
  <c r="I23" i="2"/>
  <c r="I25" i="2"/>
  <c r="I27" i="2"/>
  <c r="I29" i="2"/>
  <c r="I31" i="2"/>
  <c r="H13" i="2"/>
  <c r="H15" i="2"/>
  <c r="H17" i="2"/>
  <c r="H19" i="2"/>
  <c r="H21" i="2"/>
  <c r="H23" i="2"/>
  <c r="H25" i="2"/>
  <c r="H27" i="2"/>
  <c r="H29" i="2"/>
  <c r="H31" i="2"/>
</calcChain>
</file>

<file path=xl/sharedStrings.xml><?xml version="1.0" encoding="utf-8"?>
<sst xmlns="http://schemas.openxmlformats.org/spreadsheetml/2006/main" count="161" uniqueCount="92">
  <si>
    <t>BASE CLIENTS</t>
  </si>
  <si>
    <t>N° client</t>
  </si>
  <si>
    <t>Type</t>
  </si>
  <si>
    <t>Nom, Prénom, Raison Sociale</t>
  </si>
  <si>
    <t>Téléphone</t>
  </si>
  <si>
    <t>E-mail</t>
  </si>
  <si>
    <t>Adresse</t>
  </si>
  <si>
    <t>Particulier</t>
  </si>
  <si>
    <t>Professionnel</t>
  </si>
  <si>
    <t>BASE PRODUITS/SERVICES</t>
  </si>
  <si>
    <t xml:space="preserve">Ref </t>
  </si>
  <si>
    <t>Produit</t>
  </si>
  <si>
    <t>Prix d'achat HT</t>
  </si>
  <si>
    <t>Prix de vente TTC</t>
  </si>
  <si>
    <t>Prix de vente HT</t>
  </si>
  <si>
    <t>Coeff de marge</t>
  </si>
  <si>
    <t>Remarques</t>
  </si>
  <si>
    <t>Code TVA</t>
  </si>
  <si>
    <t>Montant TVA</t>
  </si>
  <si>
    <t>Taux</t>
  </si>
  <si>
    <t>Dépenses mensuelles types</t>
  </si>
  <si>
    <t>TOTAL en €</t>
  </si>
  <si>
    <t>Achat de Marchandises ou matières premières</t>
  </si>
  <si>
    <t>Chauffage Energie Eclairage</t>
  </si>
  <si>
    <t>Carburants</t>
  </si>
  <si>
    <t xml:space="preserve">Fournitures diverse et Adminis. </t>
  </si>
  <si>
    <t>Loyers Murs et Fond</t>
  </si>
  <si>
    <t>Loyer matériel</t>
  </si>
  <si>
    <t>Assurances (véhicule, RC pro…)</t>
  </si>
  <si>
    <t>Comptable et/ou avocat</t>
  </si>
  <si>
    <t>Repas, hôtels, transports</t>
  </si>
  <si>
    <t>Publicité</t>
  </si>
  <si>
    <t>Frais bancaires (gestion, agios, carte…)</t>
  </si>
  <si>
    <t>Frais de Poste + Téléphone + Internet</t>
  </si>
  <si>
    <t>Remboursement d'emprunts</t>
  </si>
  <si>
    <t>Autres frais</t>
  </si>
  <si>
    <t>Rémunération Exploitant</t>
  </si>
  <si>
    <t>Cotisations de l'exploitant</t>
  </si>
  <si>
    <t>Impôt et taxes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</si>
  <si>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</si>
  <si>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</si>
  <si>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</si>
  <si>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</si>
  <si>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</si>
  <si>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</si>
  <si>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</si>
  <si>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</si>
  <si>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</si>
  <si>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</si>
  <si>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</si>
  <si>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</si>
  <si>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Encaissements</t>
  </si>
  <si>
    <r>
      <t xml:space="preserve">Fournitures diverses et Admin </t>
    </r>
    <r>
      <rPr>
        <sz val="8"/>
        <color rgb="FF0070C0"/>
        <rFont val="Arial"/>
        <family val="2"/>
      </rPr>
      <t>(emballages, conssomables)</t>
    </r>
  </si>
  <si>
    <t>TOTAL DECAISSEMENTS</t>
  </si>
  <si>
    <t>SOLDE DE TRESORERIE</t>
  </si>
  <si>
    <t>POSITION BANCAIRE</t>
  </si>
  <si>
    <t>N° Facture</t>
  </si>
  <si>
    <t>F1</t>
  </si>
  <si>
    <t>F2</t>
  </si>
  <si>
    <t>F3</t>
  </si>
  <si>
    <t>F4</t>
  </si>
  <si>
    <t>F5</t>
  </si>
  <si>
    <t>F6</t>
  </si>
  <si>
    <t>F7</t>
  </si>
  <si>
    <t>Nom ou N° Client</t>
  </si>
  <si>
    <t>C1</t>
  </si>
  <si>
    <t>C2</t>
  </si>
  <si>
    <t>C3</t>
  </si>
  <si>
    <t>C4</t>
  </si>
  <si>
    <t>C5</t>
  </si>
  <si>
    <t>C6</t>
  </si>
  <si>
    <t>C7</t>
  </si>
  <si>
    <t>Date facture</t>
  </si>
  <si>
    <t>Date échéance facture</t>
  </si>
  <si>
    <t>Règlement</t>
  </si>
  <si>
    <t>Payée</t>
  </si>
  <si>
    <t>Retard</t>
  </si>
  <si>
    <t>SUIVI DE FACTURES</t>
  </si>
  <si>
    <t>TABLEAU DE BORD</t>
  </si>
  <si>
    <t>Indicateur 1 : Evolution du chiffre d'affaires</t>
  </si>
  <si>
    <t>Janvier</t>
  </si>
  <si>
    <t>Indicateur 2 : Evolution de la marge</t>
  </si>
  <si>
    <t xml:space="preserve">Indicateur 3 : Nouveaux clients </t>
  </si>
  <si>
    <t>Indicateur 4 : Evolution clientèle</t>
  </si>
  <si>
    <t>Prospects</t>
  </si>
  <si>
    <t>Nouveaux clients</t>
  </si>
  <si>
    <t>Clients courants</t>
  </si>
  <si>
    <t>Clients perdus</t>
  </si>
  <si>
    <t>Total</t>
  </si>
  <si>
    <t>CALCUL TABLEAU DE BORD</t>
  </si>
  <si>
    <t xml:space="preserve">Dépenses mensuelles </t>
  </si>
  <si>
    <t>TABLEAU DE TRESORERIE (ttc)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</si>
</sst>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rgb="FF0070C0"/>
      <name val="Arial"/>
      <family val="2"/>
    </font>
    <font>
      <i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name val="Arial"/>
      <family val="2"/>
    </font>
    <font>
      <b/>
      <sz val="14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9"/>
      <color indexed="8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Border="1"/>
    <xf numFmtId="9" fontId="0" fillId="0" borderId="0" xfId="0" applyNumberFormat="1"/>
    <xf numFmtId="0" fontId="0" fillId="0" borderId="4" xfId="0" applyBorder="1"/>
    <xf numFmtId="0" fontId="0" fillId="0" borderId="7" xfId="0" applyBorder="1"/>
    <xf numFmtId="1" fontId="0" fillId="0" borderId="5" xfId="0" applyNumberFormat="1" applyBorder="1"/>
    <xf numFmtId="164" fontId="0" fillId="0" borderId="8" xfId="0" applyNumberFormat="1" applyBorder="1"/>
    <xf numFmtId="1" fontId="0" fillId="0" borderId="37" xfId="0" applyNumberFormat="1" applyBorder="1"/>
    <xf numFmtId="164" fontId="0" fillId="0" borderId="39" xfId="0" applyNumberFormat="1" applyBorder="1"/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2" fillId="4" borderId="46" xfId="1" applyFill="1" applyBorder="1" applyAlignment="1"/>
    <xf numFmtId="0" fontId="2" fillId="4" borderId="47" xfId="1" applyFill="1" applyBorder="1" applyAlignment="1"/>
    <xf numFmtId="0" fontId="2" fillId="0" borderId="0" xfId="1" applyBorder="1" applyAlignment="1"/>
    <xf numFmtId="0" fontId="2" fillId="0" borderId="0" xfId="1" applyBorder="1" applyAlignment="1">
      <alignment horizontal="left"/>
    </xf>
    <xf numFmtId="44" fontId="2" fillId="0" borderId="0" xfId="2" applyFont="1" applyBorder="1"/>
    <xf numFmtId="0" fontId="2" fillId="4" borderId="46" xfId="1" applyFill="1" applyBorder="1" applyAlignment="1">
      <alignment horizontal="center"/>
    </xf>
    <xf numFmtId="0" fontId="2" fillId="4" borderId="47" xfId="1" applyFill="1" applyBorder="1" applyAlignment="1">
      <alignment horizontal="center"/>
    </xf>
    <xf numFmtId="0" fontId="2" fillId="4" borderId="48" xfId="1" applyFill="1" applyBorder="1" applyAlignment="1"/>
    <xf numFmtId="0" fontId="2" fillId="4" borderId="49" xfId="1" applyFill="1" applyBorder="1" applyAlignment="1"/>
    <xf numFmtId="0" fontId="2" fillId="0" borderId="0" xfId="1" applyFill="1" applyBorder="1" applyAlignment="1">
      <alignment horizontal="left"/>
    </xf>
    <xf numFmtId="0" fontId="2" fillId="4" borderId="46" xfId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44" fontId="8" fillId="0" borderId="0" xfId="2" applyFont="1" applyFill="1" applyBorder="1"/>
    <xf numFmtId="0" fontId="2" fillId="4" borderId="35" xfId="1" applyFill="1" applyBorder="1" applyAlignment="1"/>
    <xf numFmtId="0" fontId="2" fillId="4" borderId="22" xfId="1" applyFill="1" applyBorder="1" applyAlignment="1"/>
    <xf numFmtId="0" fontId="8" fillId="0" borderId="0" xfId="1" applyFont="1" applyBorder="1" applyAlignment="1">
      <alignment horizontal="center"/>
    </xf>
    <xf numFmtId="0" fontId="2" fillId="0" borderId="0" xfId="1" applyBorder="1"/>
    <xf numFmtId="0" fontId="2" fillId="0" borderId="0" xfId="1" applyFill="1" applyBorder="1"/>
    <xf numFmtId="0" fontId="9" fillId="0" borderId="0" xfId="1" applyFont="1" applyFill="1" applyBorder="1"/>
    <xf numFmtId="0" fontId="8" fillId="0" borderId="0" xfId="1" applyFont="1" applyFill="1" applyBorder="1" applyAlignment="1">
      <alignment horizontal="left"/>
    </xf>
    <xf numFmtId="44" fontId="2" fillId="0" borderId="0" xfId="2" applyFont="1" applyFill="1" applyBorder="1"/>
    <xf numFmtId="0" fontId="10" fillId="0" borderId="0" xfId="1" applyFont="1" applyBorder="1" applyAlignment="1">
      <alignment vertical="center"/>
    </xf>
    <xf numFmtId="44" fontId="11" fillId="0" borderId="0" xfId="2" applyFont="1" applyFill="1" applyBorder="1"/>
    <xf numFmtId="0" fontId="12" fillId="0" borderId="0" xfId="0" applyFont="1" applyAlignment="1">
      <alignment horizontal="center"/>
    </xf>
    <xf numFmtId="44" fontId="9" fillId="0" borderId="0" xfId="2" applyFont="1" applyFill="1" applyBorder="1"/>
    <xf numFmtId="0" fontId="2" fillId="0" borderId="0" xfId="1"/>
    <xf numFmtId="0" fontId="13" fillId="0" borderId="0" xfId="1" applyFont="1" applyFill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4" borderId="58" xfId="1" applyFill="1" applyBorder="1" applyAlignment="1">
      <alignment horizontal="left"/>
    </xf>
    <xf numFmtId="0" fontId="2" fillId="4" borderId="16" xfId="1" applyFill="1" applyBorder="1" applyAlignment="1"/>
    <xf numFmtId="0" fontId="2" fillId="4" borderId="35" xfId="1" applyFill="1" applyBorder="1" applyAlignment="1">
      <alignment horizontal="center"/>
    </xf>
    <xf numFmtId="0" fontId="2" fillId="4" borderId="22" xfId="1" applyFill="1" applyBorder="1" applyAlignment="1">
      <alignment horizontal="center"/>
    </xf>
    <xf numFmtId="0" fontId="3" fillId="0" borderId="0" xfId="1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53" xfId="1" applyFont="1" applyFill="1" applyBorder="1" applyAlignment="1">
      <alignment horizontal="center"/>
    </xf>
    <xf numFmtId="0" fontId="0" fillId="0" borderId="66" xfId="0" applyBorder="1"/>
    <xf numFmtId="0" fontId="0" fillId="0" borderId="68" xfId="0" applyBorder="1"/>
    <xf numFmtId="0" fontId="8" fillId="0" borderId="69" xfId="1" applyFont="1" applyFill="1" applyBorder="1" applyAlignment="1">
      <alignment horizontal="center"/>
    </xf>
    <xf numFmtId="0" fontId="2" fillId="0" borderId="70" xfId="1" applyBorder="1" applyAlignment="1"/>
    <xf numFmtId="0" fontId="0" fillId="0" borderId="70" xfId="0" applyBorder="1"/>
    <xf numFmtId="0" fontId="0" fillId="0" borderId="43" xfId="0" applyBorder="1"/>
    <xf numFmtId="0" fontId="8" fillId="0" borderId="71" xfId="1" applyFont="1" applyFill="1" applyBorder="1" applyAlignment="1">
      <alignment horizontal="center"/>
    </xf>
    <xf numFmtId="0" fontId="2" fillId="0" borderId="72" xfId="1" applyBorder="1" applyAlignment="1"/>
    <xf numFmtId="0" fontId="0" fillId="0" borderId="72" xfId="0" applyBorder="1"/>
    <xf numFmtId="0" fontId="0" fillId="0" borderId="49" xfId="0" applyBorder="1"/>
    <xf numFmtId="0" fontId="2" fillId="0" borderId="71" xfId="1" applyFill="1" applyBorder="1" applyAlignment="1"/>
    <xf numFmtId="0" fontId="2" fillId="0" borderId="72" xfId="1" applyBorder="1" applyAlignment="1">
      <alignment horizontal="left"/>
    </xf>
    <xf numFmtId="44" fontId="2" fillId="0" borderId="72" xfId="2" applyFont="1" applyBorder="1"/>
    <xf numFmtId="0" fontId="2" fillId="0" borderId="73" xfId="1" applyFill="1" applyBorder="1" applyAlignment="1">
      <alignment horizontal="center"/>
    </xf>
    <xf numFmtId="0" fontId="2" fillId="0" borderId="71" xfId="1" applyFill="1" applyBorder="1" applyAlignment="1">
      <alignment horizontal="center"/>
    </xf>
    <xf numFmtId="0" fontId="2" fillId="0" borderId="73" xfId="1" applyFill="1" applyBorder="1" applyAlignment="1"/>
    <xf numFmtId="0" fontId="2" fillId="0" borderId="72" xfId="1" applyFill="1" applyBorder="1" applyAlignment="1">
      <alignment horizontal="left"/>
    </xf>
    <xf numFmtId="0" fontId="2" fillId="0" borderId="73" xfId="1" applyFill="1" applyBorder="1" applyAlignment="1">
      <alignment horizontal="left"/>
    </xf>
    <xf numFmtId="0" fontId="2" fillId="0" borderId="15" xfId="1" applyFill="1" applyBorder="1" applyAlignment="1">
      <alignment horizontal="left"/>
    </xf>
    <xf numFmtId="0" fontId="2" fillId="0" borderId="74" xfId="1" applyFill="1" applyBorder="1" applyAlignment="1">
      <alignment horizontal="center"/>
    </xf>
    <xf numFmtId="0" fontId="2" fillId="0" borderId="18" xfId="1" applyBorder="1" applyAlignment="1">
      <alignment horizontal="left"/>
    </xf>
    <xf numFmtId="44" fontId="2" fillId="0" borderId="18" xfId="2" applyFont="1" applyBorder="1"/>
    <xf numFmtId="0" fontId="0" fillId="0" borderId="18" xfId="0" applyBorder="1"/>
    <xf numFmtId="0" fontId="0" fillId="0" borderId="22" xfId="0" applyBorder="1"/>
    <xf numFmtId="0" fontId="2" fillId="0" borderId="69" xfId="1" applyFont="1" applyFill="1" applyBorder="1" applyAlignment="1">
      <alignment horizontal="center" vertical="center"/>
    </xf>
    <xf numFmtId="0" fontId="9" fillId="0" borderId="70" xfId="1" applyFont="1" applyFill="1" applyBorder="1" applyAlignment="1">
      <alignment horizontal="center"/>
    </xf>
    <xf numFmtId="44" fontId="8" fillId="0" borderId="70" xfId="2" applyFont="1" applyFill="1" applyBorder="1"/>
    <xf numFmtId="0" fontId="2" fillId="0" borderId="17" xfId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44" fontId="8" fillId="0" borderId="18" xfId="2" applyFont="1" applyFill="1" applyBorder="1"/>
    <xf numFmtId="0" fontId="2" fillId="0" borderId="53" xfId="1" applyFill="1" applyBorder="1" applyAlignment="1">
      <alignment horizontal="center" vertical="center"/>
    </xf>
    <xf numFmtId="0" fontId="8" fillId="0" borderId="65" xfId="1" applyFont="1" applyBorder="1" applyAlignment="1">
      <alignment horizontal="center"/>
    </xf>
    <xf numFmtId="0" fontId="8" fillId="0" borderId="67" xfId="1" applyFont="1" applyBorder="1" applyAlignment="1">
      <alignment horizontal="center"/>
    </xf>
    <xf numFmtId="44" fontId="2" fillId="0" borderId="67" xfId="2" applyFont="1" applyBorder="1"/>
    <xf numFmtId="0" fontId="0" fillId="0" borderId="0" xfId="0" applyFill="1"/>
    <xf numFmtId="3" fontId="19" fillId="0" borderId="7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3" fontId="21" fillId="6" borderId="75" xfId="0" applyNumberFormat="1" applyFont="1" applyFill="1" applyBorder="1" applyAlignment="1" applyProtection="1">
      <alignment vertical="center"/>
    </xf>
    <xf numFmtId="0" fontId="22" fillId="7" borderId="0" xfId="0" applyFont="1" applyFill="1" applyProtection="1"/>
    <xf numFmtId="0" fontId="22" fillId="7" borderId="0" xfId="0" applyFont="1" applyFill="1" applyBorder="1" applyProtection="1"/>
    <xf numFmtId="3" fontId="21" fillId="9" borderId="75" xfId="0" applyNumberFormat="1" applyFont="1" applyFill="1" applyBorder="1" applyAlignment="1" applyProtection="1">
      <alignment vertical="center"/>
      <protection locked="0"/>
    </xf>
    <xf numFmtId="3" fontId="21" fillId="8" borderId="65" xfId="0" applyNumberFormat="1" applyFont="1" applyFill="1" applyBorder="1" applyAlignment="1" applyProtection="1">
      <alignment vertical="center"/>
    </xf>
    <xf numFmtId="0" fontId="1" fillId="0" borderId="53" xfId="0" applyFont="1" applyBorder="1"/>
    <xf numFmtId="0" fontId="1" fillId="0" borderId="67" xfId="0" applyFont="1" applyBorder="1"/>
    <xf numFmtId="0" fontId="1" fillId="0" borderId="54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7" fillId="0" borderId="51" xfId="1" applyFont="1" applyBorder="1" applyAlignment="1">
      <alignment horizontal="left" vertical="center"/>
    </xf>
    <xf numFmtId="0" fontId="7" fillId="0" borderId="52" xfId="1" applyFont="1" applyBorder="1" applyAlignment="1">
      <alignment horizontal="left" vertical="center"/>
    </xf>
    <xf numFmtId="0" fontId="4" fillId="2" borderId="53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54" xfId="1" applyFont="1" applyFill="1" applyBorder="1" applyAlignment="1">
      <alignment horizontal="center" vertical="center"/>
    </xf>
    <xf numFmtId="0" fontId="7" fillId="0" borderId="48" xfId="1" applyFont="1" applyBorder="1" applyAlignment="1">
      <alignment horizontal="left" vertical="center"/>
    </xf>
    <xf numFmtId="0" fontId="7" fillId="0" borderId="50" xfId="1" applyFont="1" applyBorder="1" applyAlignment="1">
      <alignment horizontal="left" vertical="center"/>
    </xf>
    <xf numFmtId="0" fontId="2" fillId="4" borderId="48" xfId="1" applyFill="1" applyBorder="1" applyAlignment="1">
      <alignment horizontal="center"/>
    </xf>
    <xf numFmtId="0" fontId="2" fillId="4" borderId="49" xfId="1" applyFill="1" applyBorder="1" applyAlignment="1">
      <alignment horizontal="center"/>
    </xf>
    <xf numFmtId="0" fontId="7" fillId="0" borderId="44" xfId="1" applyFont="1" applyBorder="1" applyAlignment="1">
      <alignment horizontal="left" vertical="center"/>
    </xf>
    <xf numFmtId="0" fontId="7" fillId="0" borderId="45" xfId="1" applyFont="1" applyBorder="1" applyAlignment="1">
      <alignment horizontal="left" vertical="center"/>
    </xf>
    <xf numFmtId="0" fontId="7" fillId="0" borderId="44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3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2" fillId="4" borderId="42" xfId="1" applyFill="1" applyBorder="1" applyAlignment="1">
      <alignment horizontal="center"/>
    </xf>
    <xf numFmtId="0" fontId="2" fillId="4" borderId="43" xfId="1" applyFill="1" applyBorder="1" applyAlignment="1">
      <alignment horizontal="center"/>
    </xf>
    <xf numFmtId="0" fontId="8" fillId="4" borderId="46" xfId="1" applyFont="1" applyFill="1" applyBorder="1" applyAlignment="1">
      <alignment horizontal="center"/>
    </xf>
    <xf numFmtId="0" fontId="8" fillId="4" borderId="47" xfId="1" applyFont="1" applyFill="1" applyBorder="1" applyAlignment="1">
      <alignment horizontal="center"/>
    </xf>
    <xf numFmtId="0" fontId="7" fillId="0" borderId="62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2" fillId="5" borderId="55" xfId="1" applyFill="1" applyBorder="1" applyAlignment="1">
      <alignment horizontal="center"/>
    </xf>
    <xf numFmtId="0" fontId="2" fillId="5" borderId="56" xfId="1" applyFill="1" applyBorder="1" applyAlignment="1">
      <alignment horizontal="center"/>
    </xf>
    <xf numFmtId="0" fontId="2" fillId="5" borderId="0" xfId="1" applyFill="1" applyBorder="1" applyAlignment="1">
      <alignment horizontal="center"/>
    </xf>
    <xf numFmtId="0" fontId="2" fillId="5" borderId="16" xfId="1" applyFill="1" applyBorder="1" applyAlignment="1">
      <alignment horizontal="center"/>
    </xf>
    <xf numFmtId="0" fontId="7" fillId="0" borderId="63" xfId="1" applyFont="1" applyBorder="1" applyAlignment="1">
      <alignment horizontal="left" vertical="center"/>
    </xf>
    <xf numFmtId="0" fontId="7" fillId="0" borderId="64" xfId="1" applyFont="1" applyBorder="1" applyAlignment="1">
      <alignment horizontal="left" vertical="center"/>
    </xf>
    <xf numFmtId="0" fontId="2" fillId="4" borderId="53" xfId="1" applyFill="1" applyBorder="1" applyAlignment="1">
      <alignment horizontal="center" vertical="center"/>
    </xf>
    <xf numFmtId="0" fontId="2" fillId="4" borderId="54" xfId="1" applyFill="1" applyBorder="1" applyAlignment="1">
      <alignment horizontal="center" vertical="center"/>
    </xf>
    <xf numFmtId="0" fontId="2" fillId="4" borderId="51" xfId="1" applyFill="1" applyBorder="1" applyAlignment="1">
      <alignment horizontal="center"/>
    </xf>
    <xf numFmtId="0" fontId="2" fillId="4" borderId="59" xfId="1" applyFill="1" applyBorder="1" applyAlignment="1">
      <alignment horizontal="center"/>
    </xf>
    <xf numFmtId="0" fontId="7" fillId="0" borderId="60" xfId="1" applyFont="1" applyBorder="1" applyAlignment="1">
      <alignment horizontal="left" vertical="center"/>
    </xf>
    <xf numFmtId="0" fontId="7" fillId="0" borderId="61" xfId="1" applyFont="1" applyBorder="1" applyAlignment="1">
      <alignment horizontal="left" vertical="center"/>
    </xf>
    <xf numFmtId="0" fontId="2" fillId="4" borderId="42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4" fillId="0" borderId="33" xfId="1" applyFont="1" applyBorder="1" applyAlignment="1">
      <alignment horizontal="left" vertical="center"/>
    </xf>
    <xf numFmtId="0" fontId="14" fillId="0" borderId="32" xfId="1" applyFont="1" applyBorder="1" applyAlignment="1">
      <alignment horizontal="left" vertical="center"/>
    </xf>
    <xf numFmtId="0" fontId="8" fillId="4" borderId="53" xfId="1" applyFont="1" applyFill="1" applyBorder="1" applyAlignment="1">
      <alignment horizontal="center"/>
    </xf>
    <xf numFmtId="0" fontId="8" fillId="4" borderId="54" xfId="1" applyFont="1" applyFill="1" applyBorder="1" applyAlignment="1">
      <alignment horizontal="center"/>
    </xf>
    <xf numFmtId="0" fontId="7" fillId="0" borderId="57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8" fillId="4" borderId="42" xfId="1" applyFont="1" applyFill="1" applyBorder="1" applyAlignment="1">
      <alignment horizontal="center"/>
    </xf>
    <xf numFmtId="0" fontId="8" fillId="4" borderId="43" xfId="1" applyFont="1" applyFill="1" applyBorder="1" applyAlignment="1">
      <alignment horizontal="center"/>
    </xf>
    <xf numFmtId="0" fontId="20" fillId="6" borderId="53" xfId="0" applyFont="1" applyFill="1" applyBorder="1" applyAlignment="1" applyProtection="1">
      <alignment horizontal="center"/>
    </xf>
    <xf numFmtId="0" fontId="20" fillId="6" borderId="67" xfId="0" applyFont="1" applyFill="1" applyBorder="1" applyAlignment="1" applyProtection="1">
      <alignment horizontal="center"/>
    </xf>
    <xf numFmtId="0" fontId="20" fillId="6" borderId="54" xfId="0" applyFont="1" applyFill="1" applyBorder="1" applyAlignment="1" applyProtection="1">
      <alignment horizontal="center"/>
    </xf>
    <xf numFmtId="0" fontId="20" fillId="8" borderId="53" xfId="0" applyFont="1" applyFill="1" applyBorder="1" applyAlignment="1" applyProtection="1">
      <alignment horizontal="center"/>
    </xf>
    <xf numFmtId="0" fontId="20" fillId="8" borderId="67" xfId="0" applyFont="1" applyFill="1" applyBorder="1" applyAlignment="1" applyProtection="1">
      <alignment horizontal="center"/>
    </xf>
    <xf numFmtId="0" fontId="20" fillId="8" borderId="54" xfId="0" applyFont="1" applyFill="1" applyBorder="1" applyAlignment="1" applyProtection="1">
      <alignment horizontal="center"/>
    </xf>
    <xf numFmtId="0" fontId="17" fillId="0" borderId="60" xfId="1" applyFont="1" applyBorder="1" applyAlignment="1">
      <alignment horizontal="left" vertical="center"/>
    </xf>
    <xf numFmtId="0" fontId="17" fillId="0" borderId="61" xfId="1" applyFont="1" applyBorder="1" applyAlignment="1">
      <alignment horizontal="left" vertical="center"/>
    </xf>
    <xf numFmtId="0" fontId="17" fillId="0" borderId="62" xfId="1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2" fillId="5" borderId="58" xfId="1" applyFill="1" applyBorder="1" applyAlignment="1">
      <alignment horizontal="center"/>
    </xf>
    <xf numFmtId="0" fontId="17" fillId="0" borderId="63" xfId="1" applyFont="1" applyBorder="1" applyAlignment="1">
      <alignment horizontal="left" vertical="center"/>
    </xf>
    <xf numFmtId="0" fontId="17" fillId="0" borderId="64" xfId="1" applyFont="1" applyBorder="1" applyAlignment="1">
      <alignment horizontal="left" vertical="center"/>
    </xf>
    <xf numFmtId="0" fontId="16" fillId="0" borderId="53" xfId="1" applyFont="1" applyBorder="1" applyAlignment="1">
      <alignment horizontal="left" vertical="center"/>
    </xf>
    <xf numFmtId="0" fontId="16" fillId="0" borderId="67" xfId="1" applyFont="1" applyBorder="1" applyAlignment="1">
      <alignment horizontal="left" vertical="center"/>
    </xf>
    <xf numFmtId="0" fontId="16" fillId="0" borderId="54" xfId="1" applyFont="1" applyBorder="1" applyAlignment="1">
      <alignment horizontal="left" vertical="center"/>
    </xf>
    <xf numFmtId="0" fontId="17" fillId="0" borderId="44" xfId="1" applyFont="1" applyBorder="1" applyAlignment="1">
      <alignment horizontal="left" vertical="center"/>
    </xf>
    <xf numFmtId="0" fontId="17" fillId="0" borderId="45" xfId="1" applyFont="1" applyBorder="1" applyAlignment="1">
      <alignment horizontal="left" vertical="center"/>
    </xf>
    <xf numFmtId="0" fontId="17" fillId="0" borderId="48" xfId="1" applyFont="1" applyBorder="1" applyAlignment="1">
      <alignment horizontal="left" vertical="center"/>
    </xf>
    <xf numFmtId="0" fontId="17" fillId="0" borderId="50" xfId="1" applyFont="1" applyBorder="1" applyAlignment="1">
      <alignment horizontal="left" vertical="center"/>
    </xf>
    <xf numFmtId="0" fontId="17" fillId="0" borderId="44" xfId="1" applyFont="1" applyFill="1" applyBorder="1" applyAlignment="1">
      <alignment horizontal="left" vertical="center"/>
    </xf>
    <xf numFmtId="0" fontId="17" fillId="0" borderId="45" xfId="1" applyFont="1" applyFill="1" applyBorder="1" applyAlignment="1">
      <alignment horizontal="left" vertical="center"/>
    </xf>
    <xf numFmtId="0" fontId="15" fillId="0" borderId="33" xfId="1" applyFont="1" applyBorder="1" applyAlignment="1">
      <alignment horizontal="left" vertical="center"/>
    </xf>
    <xf numFmtId="0" fontId="15" fillId="0" borderId="32" xfId="1" applyFont="1" applyBorder="1" applyAlignment="1">
      <alignment horizontal="left" vertical="center"/>
    </xf>
    <xf numFmtId="0" fontId="16" fillId="0" borderId="33" xfId="1" applyFont="1" applyBorder="1" applyAlignment="1">
      <alignment horizontal="left" vertical="center"/>
    </xf>
    <xf numFmtId="0" fontId="16" fillId="0" borderId="32" xfId="1" applyFont="1" applyBorder="1" applyAlignment="1">
      <alignment horizontal="left" vertical="center"/>
    </xf>
    <xf numFmtId="0" fontId="17" fillId="0" borderId="57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4" xfId="0" applyFont="1" applyBorder="1" applyAlignment="1">
      <alignment horizontal="center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chiffre d'affaires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'Calcul Tableau de bord'!$A$6:$A$17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'Calcul Tableau de bord'!$B$6:$B$17</c:f>
              <c:numCache>
                <c:formatCode>General</c:formatCode>
                <c:ptCount val="12"/>
                <c:pt idx="0">
                  <c:v>1000</c:v>
                </c:pt>
                <c:pt idx="1">
                  <c:v>6000</c:v>
                </c:pt>
                <c:pt idx="2">
                  <c:v>200</c:v>
                </c:pt>
                <c:pt idx="3">
                  <c:v>200</c:v>
                </c:pt>
                <c:pt idx="4">
                  <c:v>5600</c:v>
                </c:pt>
                <c:pt idx="5">
                  <c:v>200</c:v>
                </c:pt>
                <c:pt idx="6">
                  <c:v>200</c:v>
                </c:pt>
                <c:pt idx="7">
                  <c:v>9000</c:v>
                </c:pt>
                <c:pt idx="8">
                  <c:v>200</c:v>
                </c:pt>
                <c:pt idx="9">
                  <c:v>567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1-446B-96F0-CA08E333E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30847"/>
        <c:axId val="410135007"/>
      </c:lineChart>
      <c:catAx>
        <c:axId val="41013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135007"/>
        <c:crosses val="autoZero"/>
        <c:auto val="1"/>
        <c:lblAlgn val="ctr"/>
        <c:lblOffset val="100"/>
        <c:noMultiLvlLbl val="0"/>
      </c:catAx>
      <c:valAx>
        <c:axId val="41013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130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marge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'Calcul Tableau de bord'!$A$25:$A$36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'Calcul Tableau de bord'!$B$25:$B$36</c:f>
              <c:numCache>
                <c:formatCode>General</c:formatCode>
                <c:ptCount val="12"/>
                <c:pt idx="0">
                  <c:v>820</c:v>
                </c:pt>
                <c:pt idx="1">
                  <c:v>5820</c:v>
                </c:pt>
                <c:pt idx="2">
                  <c:v>20</c:v>
                </c:pt>
                <c:pt idx="3">
                  <c:v>20</c:v>
                </c:pt>
                <c:pt idx="4">
                  <c:v>5420</c:v>
                </c:pt>
                <c:pt idx="5">
                  <c:v>20</c:v>
                </c:pt>
                <c:pt idx="6">
                  <c:v>20</c:v>
                </c:pt>
                <c:pt idx="7">
                  <c:v>8820</c:v>
                </c:pt>
                <c:pt idx="8">
                  <c:v>20</c:v>
                </c:pt>
                <c:pt idx="9">
                  <c:v>387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F-4F3D-9E2A-30907D025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627999"/>
        <c:axId val="412632575"/>
      </c:lineChart>
      <c:catAx>
        <c:axId val="41262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32575"/>
        <c:crosses val="autoZero"/>
        <c:auto val="1"/>
        <c:lblAlgn val="ctr"/>
        <c:lblOffset val="100"/>
        <c:noMultiLvlLbl val="0"/>
      </c:catAx>
      <c:valAx>
        <c:axId val="41263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27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clientèle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21E-4BB1-A910-CB5580C800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21E-4BB1-A910-CB5580C800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21E-4BB1-A910-CB5580C800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21E-4BB1-A910-CB5580C800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'Calcul Tableau de bord'!$A$44:$B$47</c:f>
              <c:strCache>
                <c:ptCount val="4"/>
                <c:pt idx="0">
                  <c:v>Prospects</c:v>
                </c:pt>
                <c:pt idx="1">
                  <c:v>Nouveaux clients</c:v>
                </c:pt>
                <c:pt idx="2">
                  <c:v>Clients courants</c:v>
                </c:pt>
                <c:pt idx="3">
                  <c:v>Clients perdus</c:v>
                </c:pt>
              </c:strCache>
            </c:strRef>
          </c:cat>
          <c:val>
            <c:numRef>
              <c:f>'Calcul Tableau de bord'!$D$44:$D$47</c:f>
              <c:numCache>
                <c:formatCode>0%</c:formatCode>
                <c:ptCount val="4"/>
                <c:pt idx="0">
                  <c:v>0.47619047619047616</c:v>
                </c:pt>
                <c:pt idx="1">
                  <c:v>0.11904761904761904</c:v>
                </c:pt>
                <c:pt idx="2">
                  <c:v>0.33333333333333331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1E-4BB1-A910-CB5580C800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Nouveaux clients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Nouveaux clients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'Calcul Tableau de bord'!$M$6:$M$17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'Calcul Tableau de bord'!$N$6:$N$17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-1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B-4332-BA99-351EEBADEF38}"/>
            </c:ext>
          </c:extLst>
        </c:ser>
        <c:ser>
          <c:idx val="1"/>
          <c:order val="1"/>
          <c:tx>
            <c:v>Cumul nombre de clients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'Calcul Tableau de bord'!$M$6:$M$17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'Calcul Tableau de bord'!$O$6:$O$17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12</c:v>
                </c:pt>
                <c:pt idx="4">
                  <c:v>16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B-4332-BA99-351EEBADE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618015"/>
        <c:axId val="412608031"/>
      </c:barChart>
      <c:catAx>
        <c:axId val="41261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08031"/>
        <c:crosses val="autoZero"/>
        <c:auto val="1"/>
        <c:lblAlgn val="ctr"/>
        <c:lblOffset val="100"/>
        <c:noMultiLvlLbl val="0"/>
      </c:catAx>
      <c:valAx>
        <c:axId val="41260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1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chiffre d'affaires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'Calcul Tableau de bord'!$A$6:$A$17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'Calcul Tableau de bord'!$B$6:$B$17</c:f>
              <c:numCache>
                <c:formatCode>General</c:formatCode>
                <c:ptCount val="12"/>
                <c:pt idx="0">
                  <c:v>1000</c:v>
                </c:pt>
                <c:pt idx="1">
                  <c:v>6000</c:v>
                </c:pt>
                <c:pt idx="2">
                  <c:v>200</c:v>
                </c:pt>
                <c:pt idx="3">
                  <c:v>200</c:v>
                </c:pt>
                <c:pt idx="4">
                  <c:v>5600</c:v>
                </c:pt>
                <c:pt idx="5">
                  <c:v>200</c:v>
                </c:pt>
                <c:pt idx="6">
                  <c:v>200</c:v>
                </c:pt>
                <c:pt idx="7">
                  <c:v>9000</c:v>
                </c:pt>
                <c:pt idx="8">
                  <c:v>200</c:v>
                </c:pt>
                <c:pt idx="9">
                  <c:v>567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D-4298-8C24-38E8A40B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30847"/>
        <c:axId val="410135007"/>
      </c:lineChart>
      <c:catAx>
        <c:axId val="41013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135007"/>
        <c:crosses val="autoZero"/>
        <c:auto val="1"/>
        <c:lblAlgn val="ctr"/>
        <c:lblOffset val="100"/>
        <c:noMultiLvlLbl val="0"/>
      </c:catAx>
      <c:valAx>
        <c:axId val="41013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130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marge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'Calcul Tableau de bord'!$A$25:$A$36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'Calcul Tableau de bord'!$B$25:$B$36</c:f>
              <c:numCache>
                <c:formatCode>General</c:formatCode>
                <c:ptCount val="12"/>
                <c:pt idx="0">
                  <c:v>820</c:v>
                </c:pt>
                <c:pt idx="1">
                  <c:v>5820</c:v>
                </c:pt>
                <c:pt idx="2">
                  <c:v>20</c:v>
                </c:pt>
                <c:pt idx="3">
                  <c:v>20</c:v>
                </c:pt>
                <c:pt idx="4">
                  <c:v>5420</c:v>
                </c:pt>
                <c:pt idx="5">
                  <c:v>20</c:v>
                </c:pt>
                <c:pt idx="6">
                  <c:v>20</c:v>
                </c:pt>
                <c:pt idx="7">
                  <c:v>8820</c:v>
                </c:pt>
                <c:pt idx="8">
                  <c:v>20</c:v>
                </c:pt>
                <c:pt idx="9">
                  <c:v>387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B-4105-8A24-8A790275F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627999"/>
        <c:axId val="412632575"/>
      </c:lineChart>
      <c:catAx>
        <c:axId val="41262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32575"/>
        <c:crosses val="autoZero"/>
        <c:auto val="1"/>
        <c:lblAlgn val="ctr"/>
        <c:lblOffset val="100"/>
        <c:noMultiLvlLbl val="0"/>
      </c:catAx>
      <c:valAx>
        <c:axId val="41263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27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Nouveaux clients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Nouveaux clients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'Calcul Tableau de bord'!$M$6:$M$17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'Calcul Tableau de bord'!$N$6:$N$17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-1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7-44E8-A21B-A83EE94BC178}"/>
            </c:ext>
          </c:extLst>
        </c:ser>
        <c:ser>
          <c:idx val="1"/>
          <c:order val="1"/>
          <c:tx>
            <c:v>Cumul nombre de clients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'Calcul Tableau de bord'!$M$6:$M$17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'Calcul Tableau de bord'!$O$6:$O$17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12</c:v>
                </c:pt>
                <c:pt idx="4">
                  <c:v>16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7-44E8-A21B-A83EE94BC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618015"/>
        <c:axId val="412608031"/>
      </c:barChart>
      <c:catAx>
        <c:axId val="41261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08031"/>
        <c:crosses val="autoZero"/>
        <c:auto val="1"/>
        <c:lblAlgn val="ctr"/>
        <c:lblOffset val="100"/>
        <c:noMultiLvlLbl val="0"/>
      </c:catAx>
      <c:valAx>
        <c:axId val="41260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1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clientèle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E34-489E-A3D5-F0CC8C5C2B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E34-489E-A3D5-F0CC8C5C2B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E34-489E-A3D5-F0CC8C5C2B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E34-489E-A3D5-F0CC8C5C2B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'Calcul Tableau de bord'!$A$44:$B$47</c:f>
              <c:strCache>
                <c:ptCount val="4"/>
                <c:pt idx="0">
                  <c:v>Prospects</c:v>
                </c:pt>
                <c:pt idx="1">
                  <c:v>Nouveaux clients</c:v>
                </c:pt>
                <c:pt idx="2">
                  <c:v>Clients courants</c:v>
                </c:pt>
                <c:pt idx="3">
                  <c:v>Clients perdus</c:v>
                </c:pt>
              </c:strCache>
            </c:strRef>
          </c:cat>
          <c:val>
            <c:numRef>
              <c:f>'Calcul Tableau de bord'!$D$44:$D$47</c:f>
              <c:numCache>
                <c:formatCode>0%</c:formatCode>
                <c:ptCount val="4"/>
                <c:pt idx="0">
                  <c:v>0.47619047619047616</c:v>
                </c:pt>
                <c:pt idx="1">
                  <c:v>0.11904761904761904</c:v>
                </c:pt>
                <c:pt idx="2">
                  <c:v>0.33333333333333331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0-422E-924B-20C2BB4866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CA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Feuil1!$B$4:$B$15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Feuil1!$C$4:$C$15</c:f>
              <c:numCache>
                <c:formatCode>General</c:formatCode>
                <c:ptCount val="12"/>
                <c:pt idx="0">
                  <c:v>1000</c:v>
                </c:pt>
                <c:pt idx="1">
                  <c:v>600</c:v>
                </c:pt>
                <c:pt idx="2">
                  <c:v>200</c:v>
                </c:pt>
                <c:pt idx="3">
                  <c:v>200</c:v>
                </c:pt>
                <c:pt idx="4">
                  <c:v>500</c:v>
                </c:pt>
                <c:pt idx="5">
                  <c:v>1500</c:v>
                </c:pt>
                <c:pt idx="6">
                  <c:v>300</c:v>
                </c:pt>
                <c:pt idx="7">
                  <c:v>900</c:v>
                </c:pt>
                <c:pt idx="8">
                  <c:v>0</c:v>
                </c:pt>
                <c:pt idx="9">
                  <c:v>289</c:v>
                </c:pt>
                <c:pt idx="10">
                  <c:v>675</c:v>
                </c:pt>
                <c:pt idx="11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2-48DC-B706-748A5A6D6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783631"/>
        <c:axId val="168782383"/>
      </c:lineChart>
      <c:catAx>
        <c:axId val="16878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82383"/>
        <c:crosses val="autoZero"/>
        <c:auto val="1"/>
        <c:lblAlgn val="ctr"/>
        <c:lblOffset val="100"/>
        <c:noMultiLvlLbl val="0"/>
      </c:catAx>
      <c:valAx>
        <c:axId val="168782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83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0</xdr:colOff>
      <xdr:row>19</xdr:row>
      <xdr:rowOff>165100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16</xdr:col>
      <xdr:colOff>0</xdr:colOff>
      <xdr:row>19</xdr:row>
      <xdr:rowOff>165100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16</xdr:col>
      <xdr:colOff>0</xdr:colOff>
      <xdr:row>40</xdr:row>
      <xdr:rowOff>165100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0</xdr:colOff>
      <xdr:row>40</xdr:row>
      <xdr:rowOff>165100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739775</xdr:colOff>
      <xdr:row>4</xdr:row>
      <xdr:rowOff>9525</xdr:rowOff>
    </xdr:from>
    <xdr:to>
      <xdr:col>9</xdr:col>
      <xdr:colOff>739775</xdr:colOff>
      <xdr:row>18</xdr:row>
      <xdr:rowOff>174625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15875</xdr:colOff>
      <xdr:row>23</xdr:row>
      <xdr:rowOff>117475</xdr:rowOff>
    </xdr:from>
    <xdr:to>
      <xdr:col>10</xdr:col>
      <xdr:colOff>15875</xdr:colOff>
      <xdr:row>38</xdr:row>
      <xdr:rowOff>98425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676275</xdr:colOff>
      <xdr:row>19</xdr:row>
      <xdr:rowOff>98425</xdr:rowOff>
    </xdr:from>
    <xdr:to>
      <xdr:col>16</xdr:col>
      <xdr:colOff>676275</xdr:colOff>
      <xdr:row>34</xdr:row>
      <xdr:rowOff>66675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142875</xdr:colOff>
      <xdr:row>40</xdr:row>
      <xdr:rowOff>92075</xdr:rowOff>
    </xdr:from>
    <xdr:to>
      <xdr:col>11</xdr:col>
      <xdr:colOff>142875</xdr:colOff>
      <xdr:row>55</xdr:row>
      <xdr:rowOff>66675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663575</xdr:colOff>
      <xdr:row>9</xdr:row>
      <xdr:rowOff>60325</xdr:rowOff>
    </xdr:from>
    <xdr:to>
      <xdr:col>11</xdr:col>
      <xdr:colOff>663575</xdr:colOff>
      <xdr:row>24</xdr:row>
      <xdr:rowOff>41275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M3" sqref="M3:M4"/>
    </sheetView>
  </sheetViews>
  <sheetFormatPr baseColWidth="10" defaultRowHeight="15" x14ac:dyDescent="0.25"/>
  <sheetData>
    <row r="1" spans="1:16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6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6" x14ac:dyDescent="0.25">
      <c r="A3" s="103" t="s">
        <v>1</v>
      </c>
      <c r="B3" s="103" t="s">
        <v>2</v>
      </c>
      <c r="C3" s="94" t="s">
        <v>3</v>
      </c>
      <c r="D3" s="95"/>
      <c r="E3" s="96"/>
      <c r="F3" s="94" t="s">
        <v>4</v>
      </c>
      <c r="G3" s="96"/>
      <c r="H3" s="94" t="s">
        <v>5</v>
      </c>
      <c r="I3" s="95"/>
      <c r="J3" s="96"/>
      <c r="K3" s="94" t="s">
        <v>6</v>
      </c>
      <c r="L3" s="96"/>
    </row>
    <row r="4" spans="1:16" ht="15.75" thickBot="1" x14ac:dyDescent="0.3">
      <c r="A4" s="104"/>
      <c r="B4" s="104"/>
      <c r="C4" s="97"/>
      <c r="D4" s="98"/>
      <c r="E4" s="99"/>
      <c r="F4" s="97"/>
      <c r="G4" s="99"/>
      <c r="H4" s="97"/>
      <c r="I4" s="98"/>
      <c r="J4" s="99"/>
      <c r="K4" s="97"/>
      <c r="L4" s="99"/>
    </row>
    <row r="5" spans="1:16" x14ac:dyDescent="0.25">
      <c r="A5" s="102"/>
      <c r="B5" s="111"/>
      <c r="C5" s="119"/>
      <c r="D5" s="120"/>
      <c r="E5" s="121"/>
      <c r="F5" s="107"/>
      <c r="G5" s="123"/>
      <c r="H5" s="107"/>
      <c r="I5" s="125"/>
      <c r="J5" s="123"/>
      <c r="K5" s="107"/>
      <c r="L5" s="108"/>
      <c r="P5" t="s">
        <v>7</v>
      </c>
    </row>
    <row r="6" spans="1:16" x14ac:dyDescent="0.25">
      <c r="A6" s="102"/>
      <c r="B6" s="111"/>
      <c r="C6" s="119"/>
      <c r="D6" s="120"/>
      <c r="E6" s="121"/>
      <c r="F6" s="107"/>
      <c r="G6" s="123"/>
      <c r="H6" s="107"/>
      <c r="I6" s="125"/>
      <c r="J6" s="123"/>
      <c r="K6" s="107"/>
      <c r="L6" s="108"/>
      <c r="P6" t="s">
        <v>8</v>
      </c>
    </row>
    <row r="7" spans="1:16" x14ac:dyDescent="0.25">
      <c r="A7" s="101"/>
      <c r="B7" s="110"/>
      <c r="C7" s="112"/>
      <c r="D7" s="113"/>
      <c r="E7" s="114"/>
      <c r="F7" s="105"/>
      <c r="G7" s="122"/>
      <c r="H7" s="105"/>
      <c r="I7" s="124"/>
      <c r="J7" s="122"/>
      <c r="K7" s="105"/>
      <c r="L7" s="106"/>
    </row>
    <row r="8" spans="1:16" x14ac:dyDescent="0.25">
      <c r="A8" s="102"/>
      <c r="B8" s="111"/>
      <c r="C8" s="119"/>
      <c r="D8" s="120"/>
      <c r="E8" s="121"/>
      <c r="F8" s="107"/>
      <c r="G8" s="123"/>
      <c r="H8" s="107"/>
      <c r="I8" s="125"/>
      <c r="J8" s="123"/>
      <c r="K8" s="107"/>
      <c r="L8" s="108"/>
    </row>
    <row r="9" spans="1:16" x14ac:dyDescent="0.25">
      <c r="A9" s="101"/>
      <c r="B9" s="110"/>
      <c r="C9" s="112"/>
      <c r="D9" s="113"/>
      <c r="E9" s="114"/>
      <c r="F9" s="105"/>
      <c r="G9" s="122"/>
      <c r="H9" s="105"/>
      <c r="I9" s="124"/>
      <c r="J9" s="122"/>
      <c r="K9" s="105"/>
      <c r="L9" s="106"/>
    </row>
    <row r="10" spans="1:16" x14ac:dyDescent="0.25">
      <c r="A10" s="102"/>
      <c r="B10" s="111"/>
      <c r="C10" s="119"/>
      <c r="D10" s="120"/>
      <c r="E10" s="121"/>
      <c r="F10" s="107"/>
      <c r="G10" s="123"/>
      <c r="H10" s="107"/>
      <c r="I10" s="125"/>
      <c r="J10" s="123"/>
      <c r="K10" s="107"/>
      <c r="L10" s="108"/>
    </row>
    <row r="11" spans="1:16" x14ac:dyDescent="0.25">
      <c r="A11" s="101"/>
      <c r="B11" s="110"/>
      <c r="C11" s="112"/>
      <c r="D11" s="113"/>
      <c r="E11" s="114"/>
      <c r="F11" s="105"/>
      <c r="G11" s="122"/>
      <c r="H11" s="105"/>
      <c r="I11" s="124"/>
      <c r="J11" s="122"/>
      <c r="K11" s="105"/>
      <c r="L11" s="106"/>
    </row>
    <row r="12" spans="1:16" x14ac:dyDescent="0.25">
      <c r="A12" s="102"/>
      <c r="B12" s="111"/>
      <c r="C12" s="119"/>
      <c r="D12" s="120"/>
      <c r="E12" s="121"/>
      <c r="F12" s="107"/>
      <c r="G12" s="123"/>
      <c r="H12" s="107"/>
      <c r="I12" s="125"/>
      <c r="J12" s="123"/>
      <c r="K12" s="107"/>
      <c r="L12" s="108"/>
    </row>
    <row r="13" spans="1:16" x14ac:dyDescent="0.25">
      <c r="A13" s="101"/>
      <c r="B13" s="110"/>
      <c r="C13" s="112"/>
      <c r="D13" s="113"/>
      <c r="E13" s="114"/>
      <c r="F13" s="105"/>
      <c r="G13" s="122"/>
      <c r="H13" s="105"/>
      <c r="I13" s="124"/>
      <c r="J13" s="122"/>
      <c r="K13" s="105"/>
      <c r="L13" s="106"/>
    </row>
    <row r="14" spans="1:16" x14ac:dyDescent="0.25">
      <c r="A14" s="102"/>
      <c r="B14" s="111"/>
      <c r="C14" s="119"/>
      <c r="D14" s="120"/>
      <c r="E14" s="121"/>
      <c r="F14" s="107"/>
      <c r="G14" s="123"/>
      <c r="H14" s="107"/>
      <c r="I14" s="125"/>
      <c r="J14" s="123"/>
      <c r="K14" s="107"/>
      <c r="L14" s="108"/>
    </row>
    <row r="15" spans="1:16" x14ac:dyDescent="0.25">
      <c r="A15" s="101"/>
      <c r="B15" s="110"/>
      <c r="C15" s="112"/>
      <c r="D15" s="113"/>
      <c r="E15" s="114"/>
      <c r="F15" s="105"/>
      <c r="G15" s="122"/>
      <c r="H15" s="105"/>
      <c r="I15" s="124"/>
      <c r="J15" s="122"/>
      <c r="K15" s="105"/>
      <c r="L15" s="106"/>
    </row>
    <row r="16" spans="1:16" x14ac:dyDescent="0.25">
      <c r="A16" s="102"/>
      <c r="B16" s="111"/>
      <c r="C16" s="119"/>
      <c r="D16" s="120"/>
      <c r="E16" s="121"/>
      <c r="F16" s="107"/>
      <c r="G16" s="123"/>
      <c r="H16" s="107"/>
      <c r="I16" s="125"/>
      <c r="J16" s="123"/>
      <c r="K16" s="107"/>
      <c r="L16" s="108"/>
    </row>
    <row r="17" spans="1:12" x14ac:dyDescent="0.25">
      <c r="A17" s="101"/>
      <c r="B17" s="110"/>
      <c r="C17" s="112"/>
      <c r="D17" s="113"/>
      <c r="E17" s="114"/>
      <c r="F17" s="105"/>
      <c r="G17" s="122"/>
      <c r="H17" s="105"/>
      <c r="I17" s="124"/>
      <c r="J17" s="122"/>
      <c r="K17" s="105"/>
      <c r="L17" s="106"/>
    </row>
    <row r="18" spans="1:12" x14ac:dyDescent="0.25">
      <c r="A18" s="102"/>
      <c r="B18" s="111"/>
      <c r="C18" s="119"/>
      <c r="D18" s="120"/>
      <c r="E18" s="121"/>
      <c r="F18" s="107"/>
      <c r="G18" s="123"/>
      <c r="H18" s="107"/>
      <c r="I18" s="125"/>
      <c r="J18" s="123"/>
      <c r="K18" s="107"/>
      <c r="L18" s="108"/>
    </row>
    <row r="19" spans="1:12" x14ac:dyDescent="0.25">
      <c r="A19" s="101"/>
      <c r="B19" s="110"/>
      <c r="C19" s="112"/>
      <c r="D19" s="113"/>
      <c r="E19" s="114"/>
      <c r="F19" s="105"/>
      <c r="G19" s="122"/>
      <c r="H19" s="105"/>
      <c r="I19" s="124"/>
      <c r="J19" s="122"/>
      <c r="K19" s="105"/>
      <c r="L19" s="106"/>
    </row>
    <row r="20" spans="1:12" x14ac:dyDescent="0.25">
      <c r="A20" s="102"/>
      <c r="B20" s="111"/>
      <c r="C20" s="119"/>
      <c r="D20" s="120"/>
      <c r="E20" s="121"/>
      <c r="F20" s="107"/>
      <c r="G20" s="123"/>
      <c r="H20" s="107"/>
      <c r="I20" s="125"/>
      <c r="J20" s="123"/>
      <c r="K20" s="107"/>
      <c r="L20" s="108"/>
    </row>
    <row r="21" spans="1:12" x14ac:dyDescent="0.25">
      <c r="A21" s="101"/>
      <c r="B21" s="110"/>
      <c r="C21" s="112"/>
      <c r="D21" s="113"/>
      <c r="E21" s="114"/>
      <c r="F21" s="105"/>
      <c r="G21" s="122"/>
      <c r="H21" s="105"/>
      <c r="I21" s="124"/>
      <c r="J21" s="122"/>
      <c r="K21" s="105"/>
      <c r="L21" s="106"/>
    </row>
    <row r="22" spans="1:12" x14ac:dyDescent="0.25">
      <c r="A22" s="102"/>
      <c r="B22" s="111"/>
      <c r="C22" s="119"/>
      <c r="D22" s="120"/>
      <c r="E22" s="121"/>
      <c r="F22" s="107"/>
      <c r="G22" s="123"/>
      <c r="H22" s="107"/>
      <c r="I22" s="125"/>
      <c r="J22" s="123"/>
      <c r="K22" s="107"/>
      <c r="L22" s="108"/>
    </row>
    <row r="23" spans="1:12" x14ac:dyDescent="0.25">
      <c r="A23" s="101"/>
      <c r="B23" s="110"/>
      <c r="C23" s="112"/>
      <c r="D23" s="113"/>
      <c r="E23" s="114"/>
      <c r="F23" s="105"/>
      <c r="G23" s="122"/>
      <c r="H23" s="105"/>
      <c r="I23" s="124"/>
      <c r="J23" s="122"/>
      <c r="K23" s="105"/>
      <c r="L23" s="106"/>
    </row>
    <row r="24" spans="1:12" x14ac:dyDescent="0.25">
      <c r="A24" s="102"/>
      <c r="B24" s="111"/>
      <c r="C24" s="119"/>
      <c r="D24" s="120"/>
      <c r="E24" s="121"/>
      <c r="F24" s="107"/>
      <c r="G24" s="123"/>
      <c r="H24" s="107"/>
      <c r="I24" s="125"/>
      <c r="J24" s="123"/>
      <c r="K24" s="107"/>
      <c r="L24" s="108"/>
    </row>
    <row r="25" spans="1:12" x14ac:dyDescent="0.25">
      <c r="A25" s="101"/>
      <c r="B25" s="110"/>
      <c r="C25" s="112"/>
      <c r="D25" s="113"/>
      <c r="E25" s="114"/>
      <c r="F25" s="105"/>
      <c r="G25" s="122"/>
      <c r="H25" s="105"/>
      <c r="I25" s="124"/>
      <c r="J25" s="122"/>
      <c r="K25" s="105"/>
      <c r="L25" s="106"/>
    </row>
    <row r="26" spans="1:12" x14ac:dyDescent="0.25">
      <c r="A26" s="102"/>
      <c r="B26" s="111"/>
      <c r="C26" s="119"/>
      <c r="D26" s="120"/>
      <c r="E26" s="121"/>
      <c r="F26" s="107"/>
      <c r="G26" s="123"/>
      <c r="H26" s="107"/>
      <c r="I26" s="125"/>
      <c r="J26" s="123"/>
      <c r="K26" s="107"/>
      <c r="L26" s="108"/>
    </row>
    <row r="27" spans="1:12" x14ac:dyDescent="0.25">
      <c r="A27" s="101"/>
      <c r="B27" s="110"/>
      <c r="C27" s="112"/>
      <c r="D27" s="113"/>
      <c r="E27" s="114"/>
      <c r="F27" s="105"/>
      <c r="G27" s="122"/>
      <c r="H27" s="105"/>
      <c r="I27" s="124"/>
      <c r="J27" s="122"/>
      <c r="K27" s="105"/>
      <c r="L27" s="106"/>
    </row>
    <row r="28" spans="1:12" x14ac:dyDescent="0.25">
      <c r="A28" s="102"/>
      <c r="B28" s="111"/>
      <c r="C28" s="119"/>
      <c r="D28" s="120"/>
      <c r="E28" s="121"/>
      <c r="F28" s="107"/>
      <c r="G28" s="123"/>
      <c r="H28" s="107"/>
      <c r="I28" s="125"/>
      <c r="J28" s="123"/>
      <c r="K28" s="107"/>
      <c r="L28" s="108"/>
    </row>
    <row r="29" spans="1:12" x14ac:dyDescent="0.25">
      <c r="A29" s="101"/>
      <c r="B29" s="110"/>
      <c r="C29" s="112"/>
      <c r="D29" s="113"/>
      <c r="E29" s="114"/>
      <c r="F29" s="105"/>
      <c r="G29" s="122"/>
      <c r="H29" s="105"/>
      <c r="I29" s="124"/>
      <c r="J29" s="122"/>
      <c r="K29" s="105"/>
      <c r="L29" s="106"/>
    </row>
    <row r="30" spans="1:12" x14ac:dyDescent="0.25">
      <c r="A30" s="102"/>
      <c r="B30" s="111"/>
      <c r="C30" s="119"/>
      <c r="D30" s="120"/>
      <c r="E30" s="121"/>
      <c r="F30" s="107"/>
      <c r="G30" s="123"/>
      <c r="H30" s="107"/>
      <c r="I30" s="125"/>
      <c r="J30" s="123"/>
      <c r="K30" s="107"/>
      <c r="L30" s="108"/>
    </row>
    <row r="31" spans="1:12" x14ac:dyDescent="0.25">
      <c r="A31" s="101"/>
      <c r="B31" s="110"/>
      <c r="C31" s="112"/>
      <c r="D31" s="113"/>
      <c r="E31" s="114"/>
      <c r="F31" s="105"/>
      <c r="G31" s="122"/>
      <c r="H31" s="105"/>
      <c r="I31" s="124"/>
      <c r="J31" s="122"/>
      <c r="K31" s="105"/>
      <c r="L31" s="106"/>
    </row>
    <row r="32" spans="1:12" ht="15.75" thickBot="1" x14ac:dyDescent="0.3">
      <c r="A32" s="109"/>
      <c r="B32" s="118"/>
      <c r="C32" s="115"/>
      <c r="D32" s="116"/>
      <c r="E32" s="117"/>
      <c r="F32" s="126"/>
      <c r="G32" s="128"/>
      <c r="H32" s="126"/>
      <c r="I32" s="127"/>
      <c r="J32" s="128"/>
      <c r="K32" s="126"/>
      <c r="L32" s="129"/>
    </row>
    <row r="33" spans="1:1" x14ac:dyDescent="0.25">
      <c r="A33" s="1"/>
    </row>
  </sheetData>
  <mergeCells count="91">
    <mergeCell ref="K29:L30"/>
    <mergeCell ref="K31:L32"/>
    <mergeCell ref="K17:L18"/>
    <mergeCell ref="K19:L20"/>
    <mergeCell ref="K21:L22"/>
    <mergeCell ref="K23:L24"/>
    <mergeCell ref="K25:L26"/>
    <mergeCell ref="K27:L28"/>
    <mergeCell ref="H21:J22"/>
    <mergeCell ref="H23:J24"/>
    <mergeCell ref="H25:J26"/>
    <mergeCell ref="H27:J28"/>
    <mergeCell ref="K5:L6"/>
    <mergeCell ref="K7:L8"/>
    <mergeCell ref="K9:L10"/>
    <mergeCell ref="K11:L12"/>
    <mergeCell ref="K13:L14"/>
    <mergeCell ref="H29:J30"/>
    <mergeCell ref="H31:J32"/>
    <mergeCell ref="F29:G30"/>
    <mergeCell ref="F31:G32"/>
    <mergeCell ref="H5:J6"/>
    <mergeCell ref="H7:J8"/>
    <mergeCell ref="H9:J10"/>
    <mergeCell ref="H11:J12"/>
    <mergeCell ref="H13:J14"/>
    <mergeCell ref="H15:J16"/>
    <mergeCell ref="H17:J18"/>
    <mergeCell ref="H19:J20"/>
    <mergeCell ref="F17:G18"/>
    <mergeCell ref="F19:G20"/>
    <mergeCell ref="F21:G22"/>
    <mergeCell ref="F23:G24"/>
    <mergeCell ref="F25:G26"/>
    <mergeCell ref="F27:G28"/>
    <mergeCell ref="F5:G6"/>
    <mergeCell ref="F7:G8"/>
    <mergeCell ref="F9:G10"/>
    <mergeCell ref="F11:G12"/>
    <mergeCell ref="F13:G14"/>
    <mergeCell ref="F15:G16"/>
    <mergeCell ref="C21:E22"/>
    <mergeCell ref="C23:E24"/>
    <mergeCell ref="C25:E26"/>
    <mergeCell ref="C27:E28"/>
    <mergeCell ref="C29:E30"/>
    <mergeCell ref="C31:E32"/>
    <mergeCell ref="B29:B30"/>
    <mergeCell ref="B31:B32"/>
    <mergeCell ref="C5:E6"/>
    <mergeCell ref="C7:E8"/>
    <mergeCell ref="C9:E10"/>
    <mergeCell ref="C11:E12"/>
    <mergeCell ref="C13:E14"/>
    <mergeCell ref="C15:E16"/>
    <mergeCell ref="C17:E18"/>
    <mergeCell ref="C19:E20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5:B16"/>
    <mergeCell ref="A29:A30"/>
    <mergeCell ref="A31:A32"/>
    <mergeCell ref="A17:A18"/>
    <mergeCell ref="A19:A20"/>
    <mergeCell ref="A21:A22"/>
    <mergeCell ref="A23:A24"/>
    <mergeCell ref="A25:A26"/>
    <mergeCell ref="A27:A28"/>
    <mergeCell ref="H3:J4"/>
    <mergeCell ref="K3:L4"/>
    <mergeCell ref="A1:L2"/>
    <mergeCell ref="A15:A16"/>
    <mergeCell ref="A3:A4"/>
    <mergeCell ref="B3:B4"/>
    <mergeCell ref="C3:E4"/>
    <mergeCell ref="F3:G4"/>
    <mergeCell ref="A5:A6"/>
    <mergeCell ref="A7:A8"/>
    <mergeCell ref="A9:A10"/>
    <mergeCell ref="A11:A12"/>
    <mergeCell ref="A13:A14"/>
    <mergeCell ref="K15:L16"/>
  </mergeCells>
  <dataValidations count="1">
    <dataValidation type="list" allowBlank="1" showInputMessage="1" showErrorMessage="1" sqref="B5:B32">
      <formula1>$P$5:$P$6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J5" sqref="J5:J6"/>
    </sheetView>
  </sheetViews>
  <sheetFormatPr baseColWidth="10" defaultRowHeight="15" x14ac:dyDescent="0.25"/>
  <sheetData>
    <row r="1" spans="1:17" x14ac:dyDescent="0.2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7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7" x14ac:dyDescent="0.25">
      <c r="A3" s="103" t="s">
        <v>10</v>
      </c>
      <c r="B3" s="94" t="s">
        <v>11</v>
      </c>
      <c r="C3" s="95"/>
      <c r="D3" s="96"/>
      <c r="E3" s="142" t="s">
        <v>12</v>
      </c>
      <c r="F3" s="144" t="s">
        <v>17</v>
      </c>
      <c r="G3" s="142" t="s">
        <v>14</v>
      </c>
      <c r="H3" s="146" t="s">
        <v>18</v>
      </c>
      <c r="I3" s="146" t="s">
        <v>13</v>
      </c>
      <c r="J3" s="153" t="s">
        <v>15</v>
      </c>
      <c r="K3" s="138" t="s">
        <v>16</v>
      </c>
      <c r="L3" s="139"/>
    </row>
    <row r="4" spans="1:17" ht="15.75" thickBot="1" x14ac:dyDescent="0.3">
      <c r="A4" s="104"/>
      <c r="B4" s="97"/>
      <c r="C4" s="98"/>
      <c r="D4" s="99"/>
      <c r="E4" s="143"/>
      <c r="F4" s="145"/>
      <c r="G4" s="143"/>
      <c r="H4" s="147"/>
      <c r="I4" s="147"/>
      <c r="J4" s="154"/>
      <c r="K4" s="140"/>
      <c r="L4" s="141"/>
    </row>
    <row r="5" spans="1:17" x14ac:dyDescent="0.25">
      <c r="A5" s="102"/>
      <c r="B5" s="119"/>
      <c r="C5" s="120"/>
      <c r="D5" s="121"/>
      <c r="E5" s="137"/>
      <c r="F5" s="132"/>
      <c r="G5" s="137"/>
      <c r="H5" s="137">
        <f>IFERROR(SUMPRODUCT((F5=$P$8)*(G5*$Q$8)+(F5=$P$9)*(G5*$Q$9)+(F5=$P$10)*(G5*$Q$10)+(F5=$P$11)*(G5*$Q$11)),"")</f>
        <v>0</v>
      </c>
      <c r="I5" s="136">
        <f>IFERROR(G5+H5,"")</f>
        <v>0</v>
      </c>
      <c r="J5" s="134" t="str">
        <f>IFERROR(G5/E5,"")</f>
        <v/>
      </c>
      <c r="K5" s="149"/>
      <c r="L5" s="150"/>
    </row>
    <row r="6" spans="1:17" ht="15.75" thickBot="1" x14ac:dyDescent="0.3">
      <c r="A6" s="102"/>
      <c r="B6" s="119"/>
      <c r="C6" s="120"/>
      <c r="D6" s="121"/>
      <c r="E6" s="131"/>
      <c r="F6" s="148"/>
      <c r="G6" s="131"/>
      <c r="H6" s="131"/>
      <c r="I6" s="136"/>
      <c r="J6" s="135"/>
      <c r="K6" s="151"/>
      <c r="L6" s="152"/>
    </row>
    <row r="7" spans="1:17" x14ac:dyDescent="0.25">
      <c r="A7" s="101"/>
      <c r="B7" s="112"/>
      <c r="C7" s="113"/>
      <c r="D7" s="114"/>
      <c r="E7" s="130"/>
      <c r="F7" s="132"/>
      <c r="G7" s="137"/>
      <c r="H7" s="137">
        <f t="shared" ref="H7" si="0">SUMPRODUCT((F7=$P$8)*(G7*$Q$8)+(F7=$P$9)*(G7*$Q$9)+(F7=$P$10)*(G7*$Q$10)+(F7=$P$11)*(G7*$Q$11))</f>
        <v>0</v>
      </c>
      <c r="I7" s="136">
        <f t="shared" ref="I7" si="1">G7+H7</f>
        <v>0</v>
      </c>
      <c r="J7" s="134" t="str">
        <f t="shared" ref="J7" si="2">IFERROR(G7/E7,"")</f>
        <v/>
      </c>
      <c r="K7" s="149"/>
      <c r="L7" s="150"/>
      <c r="P7" s="3" t="s">
        <v>17</v>
      </c>
      <c r="Q7" s="4" t="s">
        <v>19</v>
      </c>
    </row>
    <row r="8" spans="1:17" ht="15.75" thickBot="1" x14ac:dyDescent="0.3">
      <c r="A8" s="102"/>
      <c r="B8" s="119"/>
      <c r="C8" s="120"/>
      <c r="D8" s="121"/>
      <c r="E8" s="131"/>
      <c r="F8" s="133"/>
      <c r="G8" s="131"/>
      <c r="H8" s="131"/>
      <c r="I8" s="136"/>
      <c r="J8" s="135"/>
      <c r="K8" s="151"/>
      <c r="L8" s="152"/>
      <c r="P8" s="5">
        <v>1</v>
      </c>
      <c r="Q8" s="6">
        <v>0</v>
      </c>
    </row>
    <row r="9" spans="1:17" x14ac:dyDescent="0.25">
      <c r="A9" s="101"/>
      <c r="B9" s="112"/>
      <c r="C9" s="113"/>
      <c r="D9" s="114"/>
      <c r="E9" s="130"/>
      <c r="F9" s="132"/>
      <c r="G9" s="137"/>
      <c r="H9" s="137">
        <f t="shared" ref="H9" si="3">SUMPRODUCT((F9=$P$8)*(G9*$Q$8)+(F9=$P$9)*(G9*$Q$9)+(F9=$P$10)*(G9*$Q$10)+(F9=$P$11)*(G9*$Q$11))</f>
        <v>0</v>
      </c>
      <c r="I9" s="136">
        <f t="shared" ref="I9" si="4">G9+H9</f>
        <v>0</v>
      </c>
      <c r="J9" s="134" t="str">
        <f t="shared" ref="J9" si="5">IFERROR(G9/E9,"")</f>
        <v/>
      </c>
      <c r="K9" s="149"/>
      <c r="L9" s="150"/>
      <c r="P9" s="5">
        <v>2</v>
      </c>
      <c r="Q9" s="6">
        <v>5.5E-2</v>
      </c>
    </row>
    <row r="10" spans="1:17" ht="15.75" thickBot="1" x14ac:dyDescent="0.3">
      <c r="A10" s="102"/>
      <c r="B10" s="119"/>
      <c r="C10" s="120"/>
      <c r="D10" s="121"/>
      <c r="E10" s="131"/>
      <c r="F10" s="133"/>
      <c r="G10" s="131"/>
      <c r="H10" s="131"/>
      <c r="I10" s="136"/>
      <c r="J10" s="135"/>
      <c r="K10" s="151"/>
      <c r="L10" s="152"/>
      <c r="P10" s="5">
        <v>3</v>
      </c>
      <c r="Q10" s="6">
        <v>0.1</v>
      </c>
    </row>
    <row r="11" spans="1:17" x14ac:dyDescent="0.25">
      <c r="A11" s="101"/>
      <c r="B11" s="112"/>
      <c r="C11" s="113"/>
      <c r="D11" s="114"/>
      <c r="E11" s="130"/>
      <c r="F11" s="132"/>
      <c r="G11" s="137"/>
      <c r="H11" s="137">
        <f t="shared" ref="H11" si="6">SUMPRODUCT((F11=$P$8)*(G11*$Q$8)+(F11=$P$9)*(G11*$Q$9)+(F11=$P$10)*(G11*$Q$10)+(F11=$P$11)*(G11*$Q$11))</f>
        <v>0</v>
      </c>
      <c r="I11" s="136">
        <f t="shared" ref="I11" si="7">G11+H11</f>
        <v>0</v>
      </c>
      <c r="J11" s="134" t="str">
        <f t="shared" ref="J11" si="8">IFERROR(G11/E11,"")</f>
        <v/>
      </c>
      <c r="K11" s="149"/>
      <c r="L11" s="150"/>
      <c r="P11" s="7">
        <v>4</v>
      </c>
      <c r="Q11" s="8">
        <v>0.2</v>
      </c>
    </row>
    <row r="12" spans="1:17" ht="15.75" thickBot="1" x14ac:dyDescent="0.3">
      <c r="A12" s="102"/>
      <c r="B12" s="119"/>
      <c r="C12" s="120"/>
      <c r="D12" s="121"/>
      <c r="E12" s="131"/>
      <c r="F12" s="133"/>
      <c r="G12" s="131"/>
      <c r="H12" s="131"/>
      <c r="I12" s="136"/>
      <c r="J12" s="135"/>
      <c r="K12" s="151"/>
      <c r="L12" s="152"/>
    </row>
    <row r="13" spans="1:17" x14ac:dyDescent="0.25">
      <c r="A13" s="101"/>
      <c r="B13" s="112"/>
      <c r="C13" s="113"/>
      <c r="D13" s="114"/>
      <c r="E13" s="130"/>
      <c r="F13" s="132"/>
      <c r="G13" s="137"/>
      <c r="H13" s="137">
        <f t="shared" ref="H13" si="9">SUMPRODUCT((F13=$P$8)*(G13*$Q$8)+(F13=$P$9)*(G13*$Q$9)+(F13=$P$10)*(G13*$Q$10)+(F13=$P$11)*(G13*$Q$11))</f>
        <v>0</v>
      </c>
      <c r="I13" s="136">
        <f t="shared" ref="I13" si="10">G13+H13</f>
        <v>0</v>
      </c>
      <c r="J13" s="134" t="str">
        <f t="shared" ref="J13" si="11">IFERROR(G13/E13,"")</f>
        <v/>
      </c>
      <c r="K13" s="149"/>
      <c r="L13" s="150"/>
    </row>
    <row r="14" spans="1:17" ht="15.75" thickBot="1" x14ac:dyDescent="0.3">
      <c r="A14" s="102"/>
      <c r="B14" s="119"/>
      <c r="C14" s="120"/>
      <c r="D14" s="121"/>
      <c r="E14" s="131"/>
      <c r="F14" s="133"/>
      <c r="G14" s="131"/>
      <c r="H14" s="131"/>
      <c r="I14" s="136"/>
      <c r="J14" s="135"/>
      <c r="K14" s="151"/>
      <c r="L14" s="152"/>
    </row>
    <row r="15" spans="1:17" x14ac:dyDescent="0.25">
      <c r="A15" s="101"/>
      <c r="B15" s="112"/>
      <c r="C15" s="113"/>
      <c r="D15" s="114"/>
      <c r="E15" s="130"/>
      <c r="F15" s="132"/>
      <c r="G15" s="137"/>
      <c r="H15" s="137">
        <f t="shared" ref="H15" si="12">SUMPRODUCT((F15=$P$8)*(G15*$Q$8)+(F15=$P$9)*(G15*$Q$9)+(F15=$P$10)*(G15*$Q$10)+(F15=$P$11)*(G15*$Q$11))</f>
        <v>0</v>
      </c>
      <c r="I15" s="136">
        <f t="shared" ref="I15" si="13">G15+H15</f>
        <v>0</v>
      </c>
      <c r="J15" s="134" t="str">
        <f t="shared" ref="J15" si="14">IFERROR(G15/E15,"")</f>
        <v/>
      </c>
      <c r="K15" s="149"/>
      <c r="L15" s="150"/>
    </row>
    <row r="16" spans="1:17" ht="15.75" thickBot="1" x14ac:dyDescent="0.3">
      <c r="A16" s="102"/>
      <c r="B16" s="119"/>
      <c r="C16" s="120"/>
      <c r="D16" s="121"/>
      <c r="E16" s="131"/>
      <c r="F16" s="133"/>
      <c r="G16" s="131"/>
      <c r="H16" s="131"/>
      <c r="I16" s="136"/>
      <c r="J16" s="135"/>
      <c r="K16" s="151"/>
      <c r="L16" s="152"/>
    </row>
    <row r="17" spans="1:12" x14ac:dyDescent="0.25">
      <c r="A17" s="101"/>
      <c r="B17" s="112"/>
      <c r="C17" s="113"/>
      <c r="D17" s="114"/>
      <c r="E17" s="130"/>
      <c r="F17" s="132"/>
      <c r="G17" s="137"/>
      <c r="H17" s="137">
        <f t="shared" ref="H17" si="15">SUMPRODUCT((F17=$P$8)*(G17*$Q$8)+(F17=$P$9)*(G17*$Q$9)+(F17=$P$10)*(G17*$Q$10)+(F17=$P$11)*(G17*$Q$11))</f>
        <v>0</v>
      </c>
      <c r="I17" s="136">
        <f t="shared" ref="I17" si="16">G17+H17</f>
        <v>0</v>
      </c>
      <c r="J17" s="134" t="str">
        <f t="shared" ref="J17" si="17">IFERROR(G17/E17,"")</f>
        <v/>
      </c>
      <c r="K17" s="149"/>
      <c r="L17" s="150"/>
    </row>
    <row r="18" spans="1:12" ht="15.75" thickBot="1" x14ac:dyDescent="0.3">
      <c r="A18" s="102"/>
      <c r="B18" s="119"/>
      <c r="C18" s="120"/>
      <c r="D18" s="121"/>
      <c r="E18" s="131"/>
      <c r="F18" s="133"/>
      <c r="G18" s="131"/>
      <c r="H18" s="131"/>
      <c r="I18" s="136"/>
      <c r="J18" s="135"/>
      <c r="K18" s="151"/>
      <c r="L18" s="152"/>
    </row>
    <row r="19" spans="1:12" x14ac:dyDescent="0.25">
      <c r="A19" s="101"/>
      <c r="B19" s="112"/>
      <c r="C19" s="113"/>
      <c r="D19" s="114"/>
      <c r="E19" s="130"/>
      <c r="F19" s="132"/>
      <c r="G19" s="137"/>
      <c r="H19" s="137">
        <f t="shared" ref="H19" si="18">SUMPRODUCT((F19=$P$8)*(G19*$Q$8)+(F19=$P$9)*(G19*$Q$9)+(F19=$P$10)*(G19*$Q$10)+(F19=$P$11)*(G19*$Q$11))</f>
        <v>0</v>
      </c>
      <c r="I19" s="136">
        <f t="shared" ref="I19" si="19">G19+H19</f>
        <v>0</v>
      </c>
      <c r="J19" s="134" t="str">
        <f t="shared" ref="J19" si="20">IFERROR(G19/E19,"")</f>
        <v/>
      </c>
      <c r="K19" s="149"/>
      <c r="L19" s="150"/>
    </row>
    <row r="20" spans="1:12" ht="15.75" thickBot="1" x14ac:dyDescent="0.3">
      <c r="A20" s="102"/>
      <c r="B20" s="119"/>
      <c r="C20" s="120"/>
      <c r="D20" s="121"/>
      <c r="E20" s="131"/>
      <c r="F20" s="133"/>
      <c r="G20" s="131"/>
      <c r="H20" s="131"/>
      <c r="I20" s="136"/>
      <c r="J20" s="135"/>
      <c r="K20" s="151"/>
      <c r="L20" s="152"/>
    </row>
    <row r="21" spans="1:12" x14ac:dyDescent="0.25">
      <c r="A21" s="101"/>
      <c r="B21" s="112"/>
      <c r="C21" s="113"/>
      <c r="D21" s="114"/>
      <c r="E21" s="130"/>
      <c r="F21" s="132"/>
      <c r="G21" s="137"/>
      <c r="H21" s="137">
        <f t="shared" ref="H21" si="21">SUMPRODUCT((F21=$P$8)*(G21*$Q$8)+(F21=$P$9)*(G21*$Q$9)+(F21=$P$10)*(G21*$Q$10)+(F21=$P$11)*(G21*$Q$11))</f>
        <v>0</v>
      </c>
      <c r="I21" s="136">
        <f t="shared" ref="I21" si="22">G21+H21</f>
        <v>0</v>
      </c>
      <c r="J21" s="134" t="str">
        <f t="shared" ref="J21" si="23">IFERROR(G21/E21,"")</f>
        <v/>
      </c>
      <c r="K21" s="149"/>
      <c r="L21" s="150"/>
    </row>
    <row r="22" spans="1:12" ht="15.75" thickBot="1" x14ac:dyDescent="0.3">
      <c r="A22" s="102"/>
      <c r="B22" s="119"/>
      <c r="C22" s="120"/>
      <c r="D22" s="121"/>
      <c r="E22" s="131"/>
      <c r="F22" s="133"/>
      <c r="G22" s="131"/>
      <c r="H22" s="131"/>
      <c r="I22" s="136"/>
      <c r="J22" s="135"/>
      <c r="K22" s="151"/>
      <c r="L22" s="152"/>
    </row>
    <row r="23" spans="1:12" x14ac:dyDescent="0.25">
      <c r="A23" s="101"/>
      <c r="B23" s="112"/>
      <c r="C23" s="113"/>
      <c r="D23" s="114"/>
      <c r="E23" s="130"/>
      <c r="F23" s="132"/>
      <c r="G23" s="137"/>
      <c r="H23" s="137">
        <f t="shared" ref="H23" si="24">SUMPRODUCT((F23=$P$8)*(G23*$Q$8)+(F23=$P$9)*(G23*$Q$9)+(F23=$P$10)*(G23*$Q$10)+(F23=$P$11)*(G23*$Q$11))</f>
        <v>0</v>
      </c>
      <c r="I23" s="136">
        <f t="shared" ref="I23" si="25">G23+H23</f>
        <v>0</v>
      </c>
      <c r="J23" s="134" t="str">
        <f t="shared" ref="J23" si="26">IFERROR(G23/E23,"")</f>
        <v/>
      </c>
      <c r="K23" s="149"/>
      <c r="L23" s="150"/>
    </row>
    <row r="24" spans="1:12" ht="15.75" thickBot="1" x14ac:dyDescent="0.3">
      <c r="A24" s="102"/>
      <c r="B24" s="119"/>
      <c r="C24" s="120"/>
      <c r="D24" s="121"/>
      <c r="E24" s="131"/>
      <c r="F24" s="133"/>
      <c r="G24" s="131"/>
      <c r="H24" s="131"/>
      <c r="I24" s="136"/>
      <c r="J24" s="135"/>
      <c r="K24" s="151"/>
      <c r="L24" s="152"/>
    </row>
    <row r="25" spans="1:12" x14ac:dyDescent="0.25">
      <c r="A25" s="101"/>
      <c r="B25" s="112"/>
      <c r="C25" s="113"/>
      <c r="D25" s="114"/>
      <c r="E25" s="130"/>
      <c r="F25" s="132"/>
      <c r="G25" s="137"/>
      <c r="H25" s="137">
        <f t="shared" ref="H25" si="27">SUMPRODUCT((F25=$P$8)*(G25*$Q$8)+(F25=$P$9)*(G25*$Q$9)+(F25=$P$10)*(G25*$Q$10)+(F25=$P$11)*(G25*$Q$11))</f>
        <v>0</v>
      </c>
      <c r="I25" s="136">
        <f t="shared" ref="I25" si="28">G25+H25</f>
        <v>0</v>
      </c>
      <c r="J25" s="134" t="str">
        <f t="shared" ref="J25" si="29">IFERROR(G25/E25,"")</f>
        <v/>
      </c>
      <c r="K25" s="149"/>
      <c r="L25" s="150"/>
    </row>
    <row r="26" spans="1:12" ht="15.75" thickBot="1" x14ac:dyDescent="0.3">
      <c r="A26" s="102"/>
      <c r="B26" s="119"/>
      <c r="C26" s="120"/>
      <c r="D26" s="121"/>
      <c r="E26" s="131"/>
      <c r="F26" s="133"/>
      <c r="G26" s="131"/>
      <c r="H26" s="131"/>
      <c r="I26" s="136"/>
      <c r="J26" s="135"/>
      <c r="K26" s="151"/>
      <c r="L26" s="152"/>
    </row>
    <row r="27" spans="1:12" x14ac:dyDescent="0.25">
      <c r="A27" s="101"/>
      <c r="B27" s="112"/>
      <c r="C27" s="113"/>
      <c r="D27" s="114"/>
      <c r="E27" s="130"/>
      <c r="F27" s="132"/>
      <c r="G27" s="137"/>
      <c r="H27" s="137">
        <f t="shared" ref="H27" si="30">SUMPRODUCT((F27=$P$8)*(G27*$Q$8)+(F27=$P$9)*(G27*$Q$9)+(F27=$P$10)*(G27*$Q$10)+(F27=$P$11)*(G27*$Q$11))</f>
        <v>0</v>
      </c>
      <c r="I27" s="136">
        <f t="shared" ref="I27" si="31">G27+H27</f>
        <v>0</v>
      </c>
      <c r="J27" s="134" t="str">
        <f t="shared" ref="J27" si="32">IFERROR(G27/E27,"")</f>
        <v/>
      </c>
      <c r="K27" s="149"/>
      <c r="L27" s="150"/>
    </row>
    <row r="28" spans="1:12" ht="15.75" thickBot="1" x14ac:dyDescent="0.3">
      <c r="A28" s="102"/>
      <c r="B28" s="119"/>
      <c r="C28" s="120"/>
      <c r="D28" s="121"/>
      <c r="E28" s="131"/>
      <c r="F28" s="133"/>
      <c r="G28" s="131"/>
      <c r="H28" s="131"/>
      <c r="I28" s="136"/>
      <c r="J28" s="135"/>
      <c r="K28" s="151"/>
      <c r="L28" s="152"/>
    </row>
    <row r="29" spans="1:12" x14ac:dyDescent="0.25">
      <c r="A29" s="101"/>
      <c r="B29" s="112"/>
      <c r="C29" s="113"/>
      <c r="D29" s="114"/>
      <c r="E29" s="137"/>
      <c r="F29" s="132"/>
      <c r="G29" s="137"/>
      <c r="H29" s="137">
        <f t="shared" ref="H29" si="33">SUMPRODUCT((F29=$P$8)*(G29*$Q$8)+(F29=$P$9)*(G29*$Q$9)+(F29=$P$10)*(G29*$Q$10)+(F29=$P$11)*(G29*$Q$11))</f>
        <v>0</v>
      </c>
      <c r="I29" s="136">
        <f t="shared" ref="I29" si="34">G29+H29</f>
        <v>0</v>
      </c>
      <c r="J29" s="134" t="str">
        <f t="shared" ref="J29" si="35">IFERROR(G29/E29,"")</f>
        <v/>
      </c>
      <c r="K29" s="105"/>
      <c r="L29" s="106"/>
    </row>
    <row r="30" spans="1:12" ht="15.75" thickBot="1" x14ac:dyDescent="0.3">
      <c r="A30" s="102"/>
      <c r="B30" s="119"/>
      <c r="C30" s="120"/>
      <c r="D30" s="121"/>
      <c r="E30" s="131"/>
      <c r="F30" s="148"/>
      <c r="G30" s="131"/>
      <c r="H30" s="131"/>
      <c r="I30" s="136"/>
      <c r="J30" s="135"/>
      <c r="K30" s="151"/>
      <c r="L30" s="152"/>
    </row>
    <row r="31" spans="1:12" x14ac:dyDescent="0.25">
      <c r="A31" s="101"/>
      <c r="B31" s="112"/>
      <c r="C31" s="113"/>
      <c r="D31" s="114"/>
      <c r="E31" s="137"/>
      <c r="F31" s="155"/>
      <c r="G31" s="137"/>
      <c r="H31" s="137">
        <f t="shared" ref="H31" si="36">SUMPRODUCT((F31=$P$8)*(G31*$Q$8)+(F31=$P$9)*(G31*$Q$9)+(F31=$P$10)*(G31*$Q$10)+(F31=$P$11)*(G31*$Q$11))</f>
        <v>0</v>
      </c>
      <c r="I31" s="136">
        <f t="shared" ref="I31" si="37">G31+H31</f>
        <v>0</v>
      </c>
      <c r="J31" s="134" t="str">
        <f t="shared" ref="J31" si="38">IFERROR(G31/E31,"")</f>
        <v/>
      </c>
      <c r="K31" s="105"/>
      <c r="L31" s="106"/>
    </row>
    <row r="32" spans="1:12" ht="15.75" thickBot="1" x14ac:dyDescent="0.3">
      <c r="A32" s="109"/>
      <c r="B32" s="115"/>
      <c r="C32" s="116"/>
      <c r="D32" s="117"/>
      <c r="E32" s="131"/>
      <c r="F32" s="133"/>
      <c r="G32" s="131"/>
      <c r="H32" s="131"/>
      <c r="I32" s="136"/>
      <c r="J32" s="135"/>
      <c r="K32" s="126"/>
      <c r="L32" s="129"/>
    </row>
  </sheetData>
  <mergeCells count="136">
    <mergeCell ref="I7:I8"/>
    <mergeCell ref="H5:H6"/>
    <mergeCell ref="J5:J6"/>
    <mergeCell ref="J7:J8"/>
    <mergeCell ref="K31:L32"/>
    <mergeCell ref="J17:J18"/>
    <mergeCell ref="K9:L10"/>
    <mergeCell ref="K11:L12"/>
    <mergeCell ref="K13:L14"/>
    <mergeCell ref="K15:L16"/>
    <mergeCell ref="K17:L18"/>
    <mergeCell ref="K19:L20"/>
    <mergeCell ref="K21:L22"/>
    <mergeCell ref="K23:L24"/>
    <mergeCell ref="K25:L26"/>
    <mergeCell ref="K27:L28"/>
    <mergeCell ref="K29:L30"/>
    <mergeCell ref="H13:H14"/>
    <mergeCell ref="A31:A32"/>
    <mergeCell ref="B31:D32"/>
    <mergeCell ref="F31:F32"/>
    <mergeCell ref="E31:E32"/>
    <mergeCell ref="G31:G32"/>
    <mergeCell ref="I31:I32"/>
    <mergeCell ref="H31:H32"/>
    <mergeCell ref="I9:I10"/>
    <mergeCell ref="I11:I12"/>
    <mergeCell ref="G9:G10"/>
    <mergeCell ref="G11:G12"/>
    <mergeCell ref="H9:H10"/>
    <mergeCell ref="H11:H12"/>
    <mergeCell ref="F9:F10"/>
    <mergeCell ref="A27:A28"/>
    <mergeCell ref="B27:D28"/>
    <mergeCell ref="E27:E28"/>
    <mergeCell ref="F27:F28"/>
    <mergeCell ref="I27:I28"/>
    <mergeCell ref="G27:G28"/>
    <mergeCell ref="H27:H28"/>
    <mergeCell ref="A29:A30"/>
    <mergeCell ref="B29:D30"/>
    <mergeCell ref="E29:E30"/>
    <mergeCell ref="F29:F30"/>
    <mergeCell ref="I29:I30"/>
    <mergeCell ref="G29:G30"/>
    <mergeCell ref="H29:H30"/>
    <mergeCell ref="A23:A24"/>
    <mergeCell ref="B23:D24"/>
    <mergeCell ref="E23:E24"/>
    <mergeCell ref="F23:F24"/>
    <mergeCell ref="I23:I24"/>
    <mergeCell ref="G23:G24"/>
    <mergeCell ref="H23:H24"/>
    <mergeCell ref="A25:A26"/>
    <mergeCell ref="B25:D26"/>
    <mergeCell ref="E25:E26"/>
    <mergeCell ref="F25:F26"/>
    <mergeCell ref="I25:I26"/>
    <mergeCell ref="G25:G26"/>
    <mergeCell ref="H25:H26"/>
    <mergeCell ref="A19:A20"/>
    <mergeCell ref="B19:D20"/>
    <mergeCell ref="E19:E20"/>
    <mergeCell ref="F19:F20"/>
    <mergeCell ref="I19:I20"/>
    <mergeCell ref="G19:G20"/>
    <mergeCell ref="H19:H20"/>
    <mergeCell ref="A21:A22"/>
    <mergeCell ref="B21:D22"/>
    <mergeCell ref="E21:E22"/>
    <mergeCell ref="F21:F22"/>
    <mergeCell ref="I21:I22"/>
    <mergeCell ref="G21:G22"/>
    <mergeCell ref="H21:H22"/>
    <mergeCell ref="A15:A16"/>
    <mergeCell ref="B15:D16"/>
    <mergeCell ref="E15:E16"/>
    <mergeCell ref="F15:F16"/>
    <mergeCell ref="I15:I16"/>
    <mergeCell ref="G15:G16"/>
    <mergeCell ref="H15:H16"/>
    <mergeCell ref="A17:A18"/>
    <mergeCell ref="B17:D18"/>
    <mergeCell ref="E17:E18"/>
    <mergeCell ref="F17:F18"/>
    <mergeCell ref="I17:I18"/>
    <mergeCell ref="G17:G18"/>
    <mergeCell ref="H17:H18"/>
    <mergeCell ref="A1:L2"/>
    <mergeCell ref="A3:A4"/>
    <mergeCell ref="B3:D4"/>
    <mergeCell ref="K3:L4"/>
    <mergeCell ref="E3:E4"/>
    <mergeCell ref="F3:F4"/>
    <mergeCell ref="G3:G4"/>
    <mergeCell ref="H3:H4"/>
    <mergeCell ref="A7:A8"/>
    <mergeCell ref="B7:D8"/>
    <mergeCell ref="E7:E8"/>
    <mergeCell ref="F7:F8"/>
    <mergeCell ref="A5:A6"/>
    <mergeCell ref="B5:D6"/>
    <mergeCell ref="E5:E6"/>
    <mergeCell ref="F5:F6"/>
    <mergeCell ref="K5:L6"/>
    <mergeCell ref="K7:L8"/>
    <mergeCell ref="G7:G8"/>
    <mergeCell ref="H7:H8"/>
    <mergeCell ref="J3:J4"/>
    <mergeCell ref="I3:I4"/>
    <mergeCell ref="G5:G6"/>
    <mergeCell ref="I5:I6"/>
    <mergeCell ref="A11:A12"/>
    <mergeCell ref="B11:D12"/>
    <mergeCell ref="E11:E12"/>
    <mergeCell ref="F11:F12"/>
    <mergeCell ref="A9:A10"/>
    <mergeCell ref="B9:D10"/>
    <mergeCell ref="E9:E10"/>
    <mergeCell ref="J29:J30"/>
    <mergeCell ref="J31:J32"/>
    <mergeCell ref="J19:J20"/>
    <mergeCell ref="J21:J22"/>
    <mergeCell ref="J23:J24"/>
    <mergeCell ref="J25:J26"/>
    <mergeCell ref="J27:J28"/>
    <mergeCell ref="J9:J10"/>
    <mergeCell ref="J11:J12"/>
    <mergeCell ref="J13:J14"/>
    <mergeCell ref="J15:J16"/>
    <mergeCell ref="A13:A14"/>
    <mergeCell ref="B13:D14"/>
    <mergeCell ref="E13:E14"/>
    <mergeCell ref="F13:F14"/>
    <mergeCell ref="I13:I14"/>
    <mergeCell ref="G13:G14"/>
  </mergeCells>
  <dataValidations count="1">
    <dataValidation type="list" allowBlank="1" showInputMessage="1" showErrorMessage="1" sqref="F5:F32">
      <formula1>$P$8:$P$11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0"/>
  <sheetViews>
    <sheetView workbookViewId="0">
      <selection activeCell="C10" sqref="C10:E10"/>
    </sheetView>
  </sheetViews>
  <sheetFormatPr baseColWidth="10" defaultColWidth="11.42578125" defaultRowHeight="15" x14ac:dyDescent="0.25"/>
  <cols>
    <col min="5" max="5" width="30.28515625" customWidth="1"/>
  </cols>
  <sheetData>
    <row r="1" spans="3:12" ht="18.75" thickBot="1" x14ac:dyDescent="0.3">
      <c r="E1" s="9"/>
      <c r="F1" s="9"/>
      <c r="G1" s="9"/>
      <c r="H1" s="9"/>
      <c r="I1" s="9"/>
      <c r="J1" s="9"/>
      <c r="K1" s="9"/>
      <c r="L1" s="9"/>
    </row>
    <row r="2" spans="3:12" ht="24" thickBot="1" x14ac:dyDescent="0.3">
      <c r="C2" s="158" t="s">
        <v>90</v>
      </c>
      <c r="D2" s="159"/>
      <c r="E2" s="159"/>
      <c r="F2" s="159"/>
      <c r="G2" s="160"/>
      <c r="H2" s="9"/>
      <c r="I2" s="9"/>
      <c r="J2" s="9"/>
      <c r="K2" s="9"/>
      <c r="L2" s="9"/>
    </row>
    <row r="3" spans="3:12" ht="21" thickBot="1" x14ac:dyDescent="0.3">
      <c r="H3" s="10"/>
      <c r="I3" s="10"/>
      <c r="J3" s="10"/>
      <c r="K3" s="11"/>
    </row>
    <row r="4" spans="3:12" ht="21" thickBot="1" x14ac:dyDescent="0.3">
      <c r="F4" s="169" t="s">
        <v>21</v>
      </c>
      <c r="G4" s="170"/>
      <c r="H4" s="10"/>
      <c r="I4" s="10"/>
      <c r="J4" s="10"/>
      <c r="K4" s="11"/>
    </row>
    <row r="5" spans="3:12" ht="18" x14ac:dyDescent="0.25">
      <c r="C5" s="171"/>
      <c r="D5" s="172"/>
      <c r="E5" s="172"/>
      <c r="F5" s="173"/>
      <c r="G5" s="174"/>
      <c r="H5" s="12"/>
      <c r="I5" s="12"/>
      <c r="J5" s="12"/>
      <c r="K5" s="11"/>
    </row>
    <row r="6" spans="3:12" ht="18" x14ac:dyDescent="0.25">
      <c r="C6" s="167"/>
      <c r="D6" s="168"/>
      <c r="E6" s="168"/>
      <c r="F6" s="13"/>
      <c r="G6" s="14"/>
      <c r="H6" s="15"/>
      <c r="I6" s="15"/>
      <c r="J6" s="15"/>
      <c r="K6" s="15"/>
    </row>
    <row r="7" spans="3:12" ht="18" x14ac:dyDescent="0.25">
      <c r="C7" s="165"/>
      <c r="D7" s="166"/>
      <c r="E7" s="166"/>
      <c r="F7" s="175"/>
      <c r="G7" s="176"/>
      <c r="H7" s="15"/>
      <c r="I7" s="15"/>
      <c r="J7" s="15"/>
      <c r="K7" s="15"/>
    </row>
    <row r="8" spans="3:12" ht="18" x14ac:dyDescent="0.25">
      <c r="C8" s="165"/>
      <c r="D8" s="166"/>
      <c r="E8" s="166"/>
      <c r="F8" s="13"/>
      <c r="G8" s="14"/>
      <c r="H8" s="16"/>
      <c r="I8" s="16"/>
      <c r="J8" s="16"/>
      <c r="K8" s="17"/>
    </row>
    <row r="9" spans="3:12" ht="18" x14ac:dyDescent="0.25">
      <c r="C9" s="165"/>
      <c r="D9" s="166"/>
      <c r="E9" s="166"/>
      <c r="F9" s="163"/>
      <c r="G9" s="164"/>
      <c r="H9" s="16"/>
      <c r="I9" s="16"/>
      <c r="J9" s="16"/>
      <c r="K9" s="17"/>
    </row>
    <row r="10" spans="3:12" ht="18" x14ac:dyDescent="0.25">
      <c r="C10" s="161"/>
      <c r="D10" s="162"/>
      <c r="E10" s="162"/>
      <c r="F10" s="18"/>
      <c r="G10" s="19"/>
      <c r="H10" s="16"/>
      <c r="I10" s="16"/>
      <c r="J10" s="16"/>
      <c r="K10" s="17"/>
    </row>
    <row r="11" spans="3:12" ht="18" x14ac:dyDescent="0.25">
      <c r="C11" s="167"/>
      <c r="D11" s="168"/>
      <c r="E11" s="168"/>
      <c r="F11" s="13"/>
      <c r="G11" s="14"/>
      <c r="H11" s="16"/>
      <c r="I11" s="16"/>
      <c r="J11" s="16"/>
      <c r="K11" s="17"/>
    </row>
    <row r="12" spans="3:12" ht="18" x14ac:dyDescent="0.25">
      <c r="C12" s="165"/>
      <c r="D12" s="166"/>
      <c r="E12" s="166"/>
      <c r="F12" s="20"/>
      <c r="G12" s="21"/>
      <c r="H12" s="22"/>
      <c r="I12" s="22"/>
      <c r="J12" s="22"/>
      <c r="K12" s="17"/>
    </row>
    <row r="13" spans="3:12" ht="18" x14ac:dyDescent="0.25">
      <c r="C13" s="161"/>
      <c r="D13" s="162"/>
      <c r="E13" s="162"/>
      <c r="F13" s="13"/>
      <c r="G13" s="14"/>
      <c r="H13" s="22"/>
      <c r="I13" s="22"/>
      <c r="J13" s="22"/>
      <c r="K13" s="17"/>
    </row>
    <row r="14" spans="3:12" ht="18" x14ac:dyDescent="0.25">
      <c r="C14" s="165"/>
      <c r="D14" s="166"/>
      <c r="E14" s="166"/>
      <c r="F14" s="13"/>
      <c r="G14" s="14"/>
      <c r="H14" s="22"/>
      <c r="I14" s="22"/>
      <c r="J14" s="22"/>
      <c r="K14" s="17"/>
    </row>
    <row r="15" spans="3:12" ht="18" x14ac:dyDescent="0.25">
      <c r="C15" s="161"/>
      <c r="D15" s="162"/>
      <c r="E15" s="162"/>
      <c r="F15" s="163"/>
      <c r="G15" s="164"/>
      <c r="H15" s="16"/>
      <c r="I15" s="16"/>
      <c r="J15" s="16"/>
      <c r="K15" s="17"/>
    </row>
    <row r="16" spans="3:12" ht="18" x14ac:dyDescent="0.25">
      <c r="C16" s="161"/>
      <c r="D16" s="162"/>
      <c r="E16" s="162"/>
      <c r="F16" s="23"/>
      <c r="G16" s="14"/>
      <c r="H16" s="16"/>
      <c r="I16" s="16"/>
      <c r="J16" s="16"/>
      <c r="K16" s="17"/>
    </row>
    <row r="17" spans="3:12" ht="18" x14ac:dyDescent="0.25">
      <c r="C17" s="165"/>
      <c r="D17" s="166"/>
      <c r="E17" s="166"/>
      <c r="F17" s="13"/>
      <c r="G17" s="14"/>
      <c r="H17" s="16"/>
      <c r="I17" s="16"/>
      <c r="J17" s="16"/>
      <c r="K17" s="17"/>
    </row>
    <row r="18" spans="3:12" ht="18" x14ac:dyDescent="0.25">
      <c r="C18" s="161"/>
      <c r="D18" s="162"/>
      <c r="E18" s="162"/>
      <c r="F18" s="163"/>
      <c r="G18" s="164"/>
      <c r="H18" s="16"/>
      <c r="I18" s="16"/>
      <c r="J18" s="16"/>
      <c r="K18" s="17"/>
    </row>
    <row r="19" spans="3:12" ht="18" x14ac:dyDescent="0.25">
      <c r="C19" s="161"/>
      <c r="D19" s="162"/>
      <c r="E19" s="162"/>
      <c r="F19" s="163"/>
      <c r="G19" s="164"/>
      <c r="H19" s="24"/>
      <c r="I19" s="24"/>
      <c r="J19" s="24"/>
      <c r="K19" s="25"/>
    </row>
    <row r="20" spans="3:12" ht="18" x14ac:dyDescent="0.25">
      <c r="C20" s="161"/>
      <c r="D20" s="162"/>
      <c r="E20" s="162"/>
      <c r="F20" s="163"/>
      <c r="G20" s="164"/>
      <c r="H20" s="24"/>
      <c r="I20" s="24"/>
      <c r="J20" s="24"/>
      <c r="K20" s="25"/>
    </row>
    <row r="21" spans="3:12" ht="18.75" thickBot="1" x14ac:dyDescent="0.3">
      <c r="C21" s="156"/>
      <c r="D21" s="157"/>
      <c r="E21" s="157"/>
      <c r="F21" s="26"/>
      <c r="G21" s="27"/>
      <c r="H21" s="28"/>
      <c r="I21" s="28"/>
      <c r="J21" s="28"/>
      <c r="K21" s="17"/>
    </row>
    <row r="25" spans="3:12" x14ac:dyDescent="0.25">
      <c r="H25" s="29"/>
      <c r="I25" s="29"/>
      <c r="J25" s="30"/>
      <c r="K25" s="29"/>
      <c r="L25" s="17"/>
    </row>
    <row r="26" spans="3:12" x14ac:dyDescent="0.25">
      <c r="H26" s="29"/>
      <c r="I26" s="29"/>
      <c r="J26" s="30"/>
      <c r="K26" s="29"/>
      <c r="L26" s="17"/>
    </row>
    <row r="27" spans="3:12" x14ac:dyDescent="0.25">
      <c r="H27" s="29"/>
      <c r="I27" s="29"/>
      <c r="J27" s="30"/>
      <c r="K27" s="29"/>
      <c r="L27" s="17"/>
    </row>
    <row r="28" spans="3:12" x14ac:dyDescent="0.25">
      <c r="H28" s="29"/>
      <c r="I28" s="29"/>
      <c r="J28" s="30"/>
      <c r="K28" s="29"/>
      <c r="L28" s="17"/>
    </row>
    <row r="29" spans="3:12" x14ac:dyDescent="0.25">
      <c r="H29" s="29"/>
      <c r="I29" s="30"/>
      <c r="J29" s="30"/>
      <c r="K29" s="29"/>
      <c r="L29" s="17"/>
    </row>
    <row r="30" spans="3:12" x14ac:dyDescent="0.25">
      <c r="H30" s="30"/>
      <c r="I30" s="31"/>
      <c r="J30" s="30"/>
      <c r="K30" s="30"/>
      <c r="L30" s="25"/>
    </row>
    <row r="31" spans="3:12" x14ac:dyDescent="0.25">
      <c r="H31" s="30"/>
      <c r="I31" s="32"/>
      <c r="J31" s="30"/>
      <c r="K31" s="30"/>
      <c r="L31" s="33"/>
    </row>
    <row r="32" spans="3:12" ht="20.25" x14ac:dyDescent="0.25">
      <c r="C32" s="34"/>
      <c r="D32" s="34"/>
      <c r="E32" s="34"/>
      <c r="F32" s="30"/>
      <c r="G32" s="35"/>
      <c r="H32" s="30"/>
      <c r="I32" s="30"/>
      <c r="J32" s="30"/>
      <c r="K32" s="30"/>
      <c r="L32" s="33"/>
    </row>
    <row r="33" spans="3:12" x14ac:dyDescent="0.25">
      <c r="C33" s="29"/>
      <c r="D33" s="30"/>
      <c r="E33" s="30"/>
      <c r="F33" s="30"/>
      <c r="G33" s="35"/>
      <c r="H33" s="30"/>
      <c r="I33" s="30"/>
      <c r="J33" s="30"/>
      <c r="K33" s="30"/>
      <c r="L33" s="33"/>
    </row>
    <row r="34" spans="3:12" x14ac:dyDescent="0.25">
      <c r="C34" s="29"/>
      <c r="D34" s="31"/>
      <c r="E34" s="36"/>
      <c r="F34" s="30"/>
      <c r="G34" s="37"/>
      <c r="H34" s="30"/>
      <c r="I34" s="31"/>
      <c r="J34" s="30"/>
      <c r="K34" s="30"/>
      <c r="L34" s="25"/>
    </row>
    <row r="35" spans="3:12" x14ac:dyDescent="0.25">
      <c r="C35" s="29"/>
      <c r="D35" s="32"/>
      <c r="E35" s="30"/>
      <c r="F35" s="30"/>
      <c r="G35" s="35"/>
      <c r="H35" s="30"/>
      <c r="I35" s="32"/>
      <c r="J35" s="30"/>
      <c r="K35" s="30"/>
      <c r="L35" s="33"/>
    </row>
    <row r="36" spans="3:12" x14ac:dyDescent="0.25">
      <c r="C36" s="38"/>
      <c r="D36" s="30"/>
      <c r="E36" s="30"/>
      <c r="F36" s="30"/>
      <c r="G36" s="35"/>
      <c r="H36" s="30"/>
      <c r="I36" s="30"/>
      <c r="J36" s="30"/>
      <c r="K36" s="30"/>
      <c r="L36" s="33"/>
    </row>
    <row r="37" spans="3:12" x14ac:dyDescent="0.25">
      <c r="C37" s="38"/>
      <c r="D37" s="31"/>
      <c r="E37" s="30"/>
      <c r="F37" s="30"/>
      <c r="G37" s="37"/>
      <c r="H37" s="30"/>
      <c r="I37" s="31"/>
      <c r="J37" s="30"/>
      <c r="K37" s="30"/>
      <c r="L37" s="25"/>
    </row>
    <row r="38" spans="3:12" x14ac:dyDescent="0.25">
      <c r="C38" s="38"/>
      <c r="D38" s="30"/>
      <c r="E38" s="30"/>
      <c r="F38" s="30"/>
      <c r="G38" s="30"/>
      <c r="H38" s="30"/>
      <c r="I38" s="30"/>
      <c r="J38" s="30"/>
      <c r="K38" s="30"/>
      <c r="L38" s="30"/>
    </row>
    <row r="39" spans="3:12" ht="15.75" x14ac:dyDescent="0.25">
      <c r="C39" s="38"/>
      <c r="D39" s="39"/>
      <c r="E39" s="39"/>
      <c r="F39" s="39"/>
      <c r="G39" s="39"/>
      <c r="H39" s="30"/>
      <c r="I39" s="39"/>
      <c r="J39" s="39"/>
      <c r="K39" s="39"/>
      <c r="L39" s="39"/>
    </row>
    <row r="40" spans="3:12" ht="15.75" x14ac:dyDescent="0.25">
      <c r="C40" s="38"/>
      <c r="D40" s="39"/>
      <c r="E40" s="39"/>
      <c r="F40" s="39"/>
      <c r="G40" s="39"/>
      <c r="H40" s="30"/>
      <c r="I40" s="39"/>
      <c r="J40" s="39"/>
      <c r="K40" s="39"/>
      <c r="L40" s="39"/>
    </row>
  </sheetData>
  <mergeCells count="26">
    <mergeCell ref="F9:G9"/>
    <mergeCell ref="C10:E10"/>
    <mergeCell ref="C11:E11"/>
    <mergeCell ref="C12:E12"/>
    <mergeCell ref="F4:G4"/>
    <mergeCell ref="C5:E5"/>
    <mergeCell ref="F5:G5"/>
    <mergeCell ref="C6:E6"/>
    <mergeCell ref="C7:E7"/>
    <mergeCell ref="F7:G7"/>
    <mergeCell ref="C21:E21"/>
    <mergeCell ref="C2:G2"/>
    <mergeCell ref="C18:E18"/>
    <mergeCell ref="F18:G18"/>
    <mergeCell ref="C19:E19"/>
    <mergeCell ref="F19:G19"/>
    <mergeCell ref="C20:E20"/>
    <mergeCell ref="F20:G20"/>
    <mergeCell ref="C13:E13"/>
    <mergeCell ref="C14:E14"/>
    <mergeCell ref="C15:E15"/>
    <mergeCell ref="F15:G15"/>
    <mergeCell ref="C16:E16"/>
    <mergeCell ref="C17:E17"/>
    <mergeCell ref="C8:E8"/>
    <mergeCell ref="C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3"/>
  <sheetViews>
    <sheetView topLeftCell="A13" workbookViewId="0">
      <selection activeCell="L9" sqref="L9"/>
    </sheetView>
  </sheetViews>
  <sheetFormatPr baseColWidth="10" defaultRowHeight="15" x14ac:dyDescent="0.25"/>
  <cols>
    <col min="5" max="5" width="30.28515625" customWidth="1"/>
  </cols>
  <sheetData>
    <row r="1" spans="3:12" ht="18.75" thickBot="1" x14ac:dyDescent="0.3">
      <c r="E1" s="9"/>
      <c r="F1" s="9"/>
      <c r="G1" s="9"/>
      <c r="H1" s="9"/>
      <c r="I1" s="9"/>
      <c r="J1" s="9"/>
      <c r="K1" s="9"/>
      <c r="L1" s="9"/>
    </row>
    <row r="2" spans="3:12" ht="24" thickBot="1" x14ac:dyDescent="0.3">
      <c r="C2" s="158" t="s">
        <v>20</v>
      </c>
      <c r="D2" s="159"/>
      <c r="E2" s="159"/>
      <c r="F2" s="159"/>
      <c r="G2" s="160"/>
      <c r="H2" s="9"/>
      <c r="I2" s="9"/>
      <c r="J2" s="9"/>
      <c r="K2" s="9"/>
      <c r="L2" s="9"/>
    </row>
    <row r="3" spans="3:12" ht="15" customHeight="1" thickBot="1" x14ac:dyDescent="0.3">
      <c r="H3" s="10"/>
      <c r="I3" s="10"/>
      <c r="J3" s="10"/>
      <c r="K3" s="11"/>
    </row>
    <row r="4" spans="3:12" ht="27" customHeight="1" thickBot="1" x14ac:dyDescent="0.3">
      <c r="F4" s="193" t="s">
        <v>21</v>
      </c>
      <c r="G4" s="194"/>
      <c r="H4" s="10"/>
      <c r="I4" s="10"/>
      <c r="J4" s="10"/>
      <c r="K4" s="11"/>
    </row>
    <row r="5" spans="3:12" ht="39.75" customHeight="1" thickBot="1" x14ac:dyDescent="0.3">
      <c r="C5" s="195" t="s">
        <v>22</v>
      </c>
      <c r="D5" s="196"/>
      <c r="E5" s="196"/>
      <c r="F5" s="197"/>
      <c r="G5" s="198"/>
      <c r="H5" s="12"/>
      <c r="I5" s="12"/>
      <c r="J5" s="12"/>
      <c r="K5" s="11"/>
    </row>
    <row r="6" spans="3:12" ht="5.25" customHeight="1" thickBot="1" x14ac:dyDescent="0.3">
      <c r="C6" s="179"/>
      <c r="D6" s="180"/>
      <c r="E6" s="180"/>
      <c r="F6" s="181"/>
      <c r="G6" s="182"/>
      <c r="H6" s="12"/>
      <c r="I6" s="12"/>
      <c r="J6" s="12"/>
      <c r="K6" s="40"/>
    </row>
    <row r="7" spans="3:12" ht="39.75" customHeight="1" x14ac:dyDescent="0.25">
      <c r="C7" s="199" t="s">
        <v>23</v>
      </c>
      <c r="D7" s="200"/>
      <c r="E7" s="200"/>
      <c r="F7" s="201"/>
      <c r="G7" s="202"/>
      <c r="H7" s="15"/>
      <c r="I7" s="15"/>
      <c r="J7" s="15"/>
      <c r="K7" s="15"/>
    </row>
    <row r="8" spans="3:12" ht="39.75" customHeight="1" x14ac:dyDescent="0.25">
      <c r="C8" s="165" t="s">
        <v>24</v>
      </c>
      <c r="D8" s="166"/>
      <c r="E8" s="166"/>
      <c r="F8" s="175"/>
      <c r="G8" s="176"/>
      <c r="H8" s="15"/>
      <c r="I8" s="15"/>
      <c r="J8" s="15"/>
      <c r="K8" s="15"/>
    </row>
    <row r="9" spans="3:12" ht="39.75" customHeight="1" x14ac:dyDescent="0.25">
      <c r="C9" s="165" t="s">
        <v>25</v>
      </c>
      <c r="D9" s="166"/>
      <c r="E9" s="166"/>
      <c r="F9" s="13"/>
      <c r="G9" s="14"/>
      <c r="H9" s="16"/>
      <c r="I9" s="16"/>
      <c r="J9" s="16"/>
      <c r="K9" s="17"/>
    </row>
    <row r="10" spans="3:12" ht="39.75" customHeight="1" x14ac:dyDescent="0.25">
      <c r="C10" s="165" t="s">
        <v>26</v>
      </c>
      <c r="D10" s="166"/>
      <c r="E10" s="166"/>
      <c r="F10" s="163"/>
      <c r="G10" s="164"/>
      <c r="H10" s="16"/>
      <c r="I10" s="16"/>
      <c r="J10" s="16"/>
      <c r="K10" s="17"/>
    </row>
    <row r="11" spans="3:12" ht="39.75" customHeight="1" x14ac:dyDescent="0.25">
      <c r="C11" s="161" t="s">
        <v>27</v>
      </c>
      <c r="D11" s="162"/>
      <c r="E11" s="162"/>
      <c r="F11" s="18"/>
      <c r="G11" s="19"/>
      <c r="H11" s="16"/>
      <c r="I11" s="16"/>
      <c r="J11" s="16"/>
      <c r="K11" s="17"/>
    </row>
    <row r="12" spans="3:12" ht="39.75" customHeight="1" x14ac:dyDescent="0.25">
      <c r="C12" s="167" t="s">
        <v>28</v>
      </c>
      <c r="D12" s="168"/>
      <c r="E12" s="168"/>
      <c r="F12" s="13"/>
      <c r="G12" s="14"/>
      <c r="H12" s="16"/>
      <c r="I12" s="16"/>
      <c r="J12" s="16"/>
      <c r="K12" s="17"/>
    </row>
    <row r="13" spans="3:12" ht="39.75" customHeight="1" x14ac:dyDescent="0.25">
      <c r="C13" s="165" t="s">
        <v>29</v>
      </c>
      <c r="D13" s="166"/>
      <c r="E13" s="166"/>
      <c r="F13" s="20"/>
      <c r="G13" s="21"/>
      <c r="H13" s="22"/>
      <c r="I13" s="22"/>
      <c r="J13" s="22"/>
      <c r="K13" s="17"/>
    </row>
    <row r="14" spans="3:12" ht="39.75" customHeight="1" x14ac:dyDescent="0.25">
      <c r="C14" s="161" t="s">
        <v>30</v>
      </c>
      <c r="D14" s="162"/>
      <c r="E14" s="162"/>
      <c r="F14" s="13"/>
      <c r="G14" s="14"/>
      <c r="H14" s="22"/>
      <c r="I14" s="22"/>
      <c r="J14" s="22"/>
      <c r="K14" s="17"/>
    </row>
    <row r="15" spans="3:12" ht="39.75" customHeight="1" x14ac:dyDescent="0.25">
      <c r="C15" s="165" t="s">
        <v>31</v>
      </c>
      <c r="D15" s="166"/>
      <c r="E15" s="166"/>
      <c r="F15" s="13"/>
      <c r="G15" s="14"/>
      <c r="H15" s="22"/>
      <c r="I15" s="22"/>
      <c r="J15" s="22"/>
      <c r="K15" s="17"/>
    </row>
    <row r="16" spans="3:12" ht="39.75" customHeight="1" x14ac:dyDescent="0.25">
      <c r="C16" s="161" t="s">
        <v>32</v>
      </c>
      <c r="D16" s="162"/>
      <c r="E16" s="162"/>
      <c r="F16" s="163"/>
      <c r="G16" s="164"/>
      <c r="H16" s="16"/>
      <c r="I16" s="16"/>
      <c r="J16" s="16"/>
      <c r="K16" s="17"/>
    </row>
    <row r="17" spans="3:12" ht="39.75" customHeight="1" x14ac:dyDescent="0.25">
      <c r="C17" s="161" t="s">
        <v>33</v>
      </c>
      <c r="D17" s="162"/>
      <c r="E17" s="162"/>
      <c r="F17" s="23"/>
      <c r="G17" s="14"/>
      <c r="H17" s="16"/>
      <c r="I17" s="16"/>
      <c r="J17" s="16"/>
      <c r="K17" s="17"/>
    </row>
    <row r="18" spans="3:12" ht="39.75" customHeight="1" x14ac:dyDescent="0.25">
      <c r="C18" s="161" t="s">
        <v>34</v>
      </c>
      <c r="D18" s="162"/>
      <c r="E18" s="162"/>
      <c r="F18" s="41"/>
      <c r="G18" s="42"/>
      <c r="H18" s="16"/>
      <c r="I18" s="16"/>
      <c r="J18" s="16"/>
      <c r="K18" s="17"/>
    </row>
    <row r="19" spans="3:12" ht="39.75" customHeight="1" thickBot="1" x14ac:dyDescent="0.3">
      <c r="C19" s="161" t="s">
        <v>35</v>
      </c>
      <c r="D19" s="162"/>
      <c r="E19" s="162"/>
      <c r="F19" s="187"/>
      <c r="G19" s="188"/>
      <c r="H19" s="16"/>
      <c r="I19" s="16"/>
      <c r="J19" s="16"/>
      <c r="K19" s="17"/>
    </row>
    <row r="20" spans="3:12" ht="5.25" customHeight="1" thickBot="1" x14ac:dyDescent="0.3">
      <c r="C20" s="179"/>
      <c r="D20" s="180"/>
      <c r="E20" s="180"/>
      <c r="F20" s="181"/>
      <c r="G20" s="182"/>
      <c r="H20" s="16"/>
      <c r="I20" s="16"/>
      <c r="J20" s="16"/>
      <c r="K20" s="17"/>
    </row>
    <row r="21" spans="3:12" ht="39.75" customHeight="1" x14ac:dyDescent="0.25">
      <c r="C21" s="189" t="s">
        <v>36</v>
      </c>
      <c r="D21" s="190"/>
      <c r="E21" s="190"/>
      <c r="F21" s="191"/>
      <c r="G21" s="192"/>
      <c r="H21" s="24"/>
      <c r="I21" s="24"/>
      <c r="J21" s="24"/>
      <c r="K21" s="25"/>
    </row>
    <row r="22" spans="3:12" ht="39.75" customHeight="1" thickBot="1" x14ac:dyDescent="0.3">
      <c r="C22" s="177" t="s">
        <v>37</v>
      </c>
      <c r="D22" s="178"/>
      <c r="E22" s="178"/>
      <c r="F22" s="43"/>
      <c r="G22" s="44"/>
      <c r="H22" s="24"/>
      <c r="I22" s="24"/>
      <c r="J22" s="24"/>
      <c r="K22" s="25"/>
    </row>
    <row r="23" spans="3:12" ht="7.5" customHeight="1" thickBot="1" x14ac:dyDescent="0.3">
      <c r="C23" s="179"/>
      <c r="D23" s="180"/>
      <c r="E23" s="180"/>
      <c r="F23" s="181"/>
      <c r="G23" s="182"/>
      <c r="H23" s="12"/>
      <c r="I23" s="12"/>
      <c r="J23" s="12"/>
      <c r="K23" s="17"/>
    </row>
    <row r="24" spans="3:12" ht="39.75" customHeight="1" thickBot="1" x14ac:dyDescent="0.3">
      <c r="C24" s="183" t="s">
        <v>38</v>
      </c>
      <c r="D24" s="184"/>
      <c r="E24" s="184"/>
      <c r="F24" s="185"/>
      <c r="G24" s="186"/>
      <c r="H24" s="28"/>
      <c r="I24" s="28"/>
      <c r="J24" s="28"/>
      <c r="K24" s="17"/>
    </row>
    <row r="28" spans="3:12" x14ac:dyDescent="0.25">
      <c r="H28" s="29"/>
      <c r="I28" s="29"/>
      <c r="J28" s="30"/>
      <c r="K28" s="29"/>
      <c r="L28" s="17"/>
    </row>
    <row r="29" spans="3:12" ht="8.25" customHeight="1" x14ac:dyDescent="0.25">
      <c r="H29" s="29"/>
      <c r="I29" s="29"/>
      <c r="J29" s="30"/>
      <c r="K29" s="29"/>
      <c r="L29" s="17"/>
    </row>
    <row r="30" spans="3:12" ht="15" customHeight="1" x14ac:dyDescent="0.25">
      <c r="H30" s="29"/>
      <c r="I30" s="29"/>
      <c r="J30" s="30"/>
      <c r="K30" s="29"/>
      <c r="L30" s="17"/>
    </row>
    <row r="31" spans="3:12" ht="15" customHeight="1" x14ac:dyDescent="0.25">
      <c r="H31" s="29"/>
      <c r="I31" s="29"/>
      <c r="J31" s="30"/>
      <c r="K31" s="29"/>
      <c r="L31" s="17"/>
    </row>
    <row r="32" spans="3:12" ht="15" customHeight="1" x14ac:dyDescent="0.25">
      <c r="H32" s="29"/>
      <c r="I32" s="30"/>
      <c r="J32" s="30"/>
      <c r="K32" s="29"/>
      <c r="L32" s="17"/>
    </row>
    <row r="33" spans="3:12" ht="15" customHeight="1" x14ac:dyDescent="0.25">
      <c r="H33" s="30"/>
      <c r="I33" s="31"/>
      <c r="J33" s="30"/>
      <c r="K33" s="30"/>
      <c r="L33" s="25"/>
    </row>
    <row r="34" spans="3:12" ht="15" customHeight="1" x14ac:dyDescent="0.25">
      <c r="H34" s="30"/>
      <c r="I34" s="32"/>
      <c r="J34" s="30"/>
      <c r="K34" s="30"/>
      <c r="L34" s="33"/>
    </row>
    <row r="35" spans="3:12" ht="15" customHeight="1" x14ac:dyDescent="0.25">
      <c r="C35" s="34"/>
      <c r="D35" s="34"/>
      <c r="E35" s="34"/>
      <c r="F35" s="30"/>
      <c r="G35" s="35"/>
      <c r="H35" s="30"/>
      <c r="I35" s="30"/>
      <c r="J35" s="30"/>
      <c r="K35" s="30"/>
      <c r="L35" s="33"/>
    </row>
    <row r="36" spans="3:12" x14ac:dyDescent="0.25">
      <c r="C36" s="29"/>
      <c r="D36" s="30"/>
      <c r="E36" s="30"/>
      <c r="F36" s="30"/>
      <c r="G36" s="35"/>
      <c r="H36" s="30"/>
      <c r="I36" s="30"/>
      <c r="J36" s="30"/>
      <c r="K36" s="30"/>
      <c r="L36" s="33"/>
    </row>
    <row r="37" spans="3:12" x14ac:dyDescent="0.25">
      <c r="C37" s="29"/>
      <c r="D37" s="31"/>
      <c r="E37" s="36"/>
      <c r="F37" s="30"/>
      <c r="G37" s="37"/>
      <c r="H37" s="30"/>
      <c r="I37" s="31"/>
      <c r="J37" s="30"/>
      <c r="K37" s="30"/>
      <c r="L37" s="25"/>
    </row>
    <row r="38" spans="3:12" x14ac:dyDescent="0.25">
      <c r="C38" s="29"/>
      <c r="D38" s="32"/>
      <c r="E38" s="30"/>
      <c r="F38" s="30"/>
      <c r="G38" s="35"/>
      <c r="H38" s="30"/>
      <c r="I38" s="32"/>
      <c r="J38" s="30"/>
      <c r="K38" s="30"/>
      <c r="L38" s="33"/>
    </row>
    <row r="39" spans="3:12" x14ac:dyDescent="0.25">
      <c r="C39" s="38"/>
      <c r="D39" s="30"/>
      <c r="E39" s="30"/>
      <c r="F39" s="30"/>
      <c r="G39" s="35"/>
      <c r="H39" s="30"/>
      <c r="I39" s="30"/>
      <c r="J39" s="30"/>
      <c r="K39" s="30"/>
      <c r="L39" s="33"/>
    </row>
    <row r="40" spans="3:12" x14ac:dyDescent="0.25">
      <c r="C40" s="38"/>
      <c r="D40" s="31"/>
      <c r="E40" s="30"/>
      <c r="F40" s="30"/>
      <c r="G40" s="37"/>
      <c r="H40" s="30"/>
      <c r="I40" s="31"/>
      <c r="J40" s="30"/>
      <c r="K40" s="30"/>
      <c r="L40" s="25"/>
    </row>
    <row r="41" spans="3:12" x14ac:dyDescent="0.25">
      <c r="C41" s="38"/>
      <c r="D41" s="30"/>
      <c r="E41" s="30"/>
      <c r="F41" s="30"/>
      <c r="G41" s="30"/>
      <c r="H41" s="30"/>
      <c r="I41" s="30"/>
      <c r="J41" s="30"/>
      <c r="K41" s="30"/>
      <c r="L41" s="30"/>
    </row>
    <row r="42" spans="3:12" ht="15.75" x14ac:dyDescent="0.25">
      <c r="C42" s="38"/>
      <c r="D42" s="39"/>
      <c r="E42" s="39"/>
      <c r="F42" s="39"/>
      <c r="G42" s="39"/>
      <c r="H42" s="30"/>
      <c r="I42" s="39"/>
      <c r="J42" s="39"/>
      <c r="K42" s="39"/>
      <c r="L42" s="39"/>
    </row>
    <row r="43" spans="3:12" ht="15.75" x14ac:dyDescent="0.25">
      <c r="C43" s="38"/>
      <c r="D43" s="39"/>
      <c r="E43" s="39"/>
      <c r="F43" s="39"/>
      <c r="G43" s="39"/>
      <c r="H43" s="30"/>
      <c r="I43" s="39"/>
      <c r="J43" s="39"/>
      <c r="K43" s="39"/>
      <c r="L43" s="39"/>
    </row>
  </sheetData>
  <mergeCells count="30">
    <mergeCell ref="F4:G4"/>
    <mergeCell ref="C5:E5"/>
    <mergeCell ref="F5:G5"/>
    <mergeCell ref="C6:G6"/>
    <mergeCell ref="C7:E7"/>
    <mergeCell ref="F7:G7"/>
    <mergeCell ref="C16:E16"/>
    <mergeCell ref="F16:G16"/>
    <mergeCell ref="C8:E8"/>
    <mergeCell ref="F8:G8"/>
    <mergeCell ref="C9:E9"/>
    <mergeCell ref="C10:E10"/>
    <mergeCell ref="F10:G10"/>
    <mergeCell ref="C11:E11"/>
    <mergeCell ref="C22:E22"/>
    <mergeCell ref="C23:G23"/>
    <mergeCell ref="C24:E24"/>
    <mergeCell ref="F24:G24"/>
    <mergeCell ref="C2:G2"/>
    <mergeCell ref="C17:E17"/>
    <mergeCell ref="C18:E18"/>
    <mergeCell ref="C19:E19"/>
    <mergeCell ref="F19:G19"/>
    <mergeCell ref="C20:G20"/>
    <mergeCell ref="C21:E21"/>
    <mergeCell ref="F21:G21"/>
    <mergeCell ref="C12:E12"/>
    <mergeCell ref="C13:E13"/>
    <mergeCell ref="C14:E14"/>
    <mergeCell ref="C15:E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G6" sqref="G6"/>
    </sheetView>
  </sheetViews>
  <sheetFormatPr baseColWidth="10" defaultColWidth="11.42578125" defaultRowHeight="15" x14ac:dyDescent="0.25"/>
  <cols>
    <col min="3" max="3" width="22.7109375" customWidth="1"/>
    <col min="4" max="4" width="11.85546875" style="83" customWidth="1"/>
    <col min="5" max="15" width="11.85546875" customWidth="1"/>
  </cols>
  <sheetData>
    <row r="1" spans="1:15" ht="18.75" thickBot="1" x14ac:dyDescent="0.3">
      <c r="C1" s="9"/>
      <c r="D1" s="45"/>
      <c r="E1" s="9"/>
      <c r="F1" s="9"/>
      <c r="G1" s="9"/>
      <c r="H1" s="9"/>
      <c r="I1" s="9"/>
    </row>
    <row r="2" spans="1:15" ht="24" thickBot="1" x14ac:dyDescent="0.3">
      <c r="A2" s="158" t="s">
        <v>91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</row>
    <row r="3" spans="1:15" s="46" customFormat="1" ht="15" customHeight="1" thickBot="1" x14ac:dyDescent="0.3">
      <c r="D3" s="47" t="s">
        <v>39</v>
      </c>
      <c r="E3" s="47" t="s">
        <v>40</v>
      </c>
      <c r="F3" s="47" t="s">
        <v>41</v>
      </c>
      <c r="G3" s="47" t="s">
        <v>42</v>
      </c>
      <c r="H3" s="47" t="s">
        <v>43</v>
      </c>
      <c r="I3" s="47" t="s">
        <v>44</v>
      </c>
      <c r="J3" s="47" t="s">
        <v>45</v>
      </c>
      <c r="K3" s="47" t="s">
        <v>46</v>
      </c>
      <c r="L3" s="47" t="s">
        <v>47</v>
      </c>
      <c r="M3" s="47" t="s">
        <v>48</v>
      </c>
      <c r="N3" s="47" t="s">
        <v>49</v>
      </c>
      <c r="O3" s="47" t="s">
        <v>50</v>
      </c>
    </row>
    <row r="4" spans="1:15" ht="27" customHeight="1" thickBot="1" x14ac:dyDescent="0.3">
      <c r="A4" s="225" t="s">
        <v>51</v>
      </c>
      <c r="B4" s="226"/>
      <c r="C4" s="226"/>
      <c r="D4" s="48">
        <v>1000</v>
      </c>
      <c r="E4" s="48">
        <v>6000</v>
      </c>
      <c r="F4" s="48">
        <v>200</v>
      </c>
      <c r="G4" s="48">
        <v>200</v>
      </c>
      <c r="H4" s="48">
        <v>5600</v>
      </c>
      <c r="I4" s="48">
        <v>200</v>
      </c>
      <c r="J4" s="48">
        <v>200</v>
      </c>
      <c r="K4" s="48">
        <v>9000</v>
      </c>
      <c r="L4" s="48">
        <v>200</v>
      </c>
      <c r="M4" s="48">
        <v>567</v>
      </c>
      <c r="N4" s="48">
        <v>200</v>
      </c>
      <c r="O4" s="48">
        <v>200</v>
      </c>
    </row>
    <row r="5" spans="1:15" ht="4.5" customHeight="1" thickBot="1" x14ac:dyDescent="0.3">
      <c r="A5" s="213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</row>
    <row r="6" spans="1:15" ht="22.5" customHeight="1" thickBot="1" x14ac:dyDescent="0.3">
      <c r="A6" s="227" t="s">
        <v>22</v>
      </c>
      <c r="B6" s="228"/>
      <c r="C6" s="228"/>
      <c r="D6" s="48">
        <v>180</v>
      </c>
      <c r="E6" s="48">
        <v>180</v>
      </c>
      <c r="F6" s="48">
        <v>180</v>
      </c>
      <c r="G6" s="48">
        <v>180</v>
      </c>
      <c r="H6" s="48">
        <v>180</v>
      </c>
      <c r="I6" s="48">
        <v>180</v>
      </c>
      <c r="J6" s="48">
        <v>180</v>
      </c>
      <c r="K6" s="48">
        <v>180</v>
      </c>
      <c r="L6" s="48">
        <v>180</v>
      </c>
      <c r="M6" s="48">
        <v>180</v>
      </c>
      <c r="N6" s="48">
        <v>180</v>
      </c>
      <c r="O6" s="48">
        <v>180</v>
      </c>
    </row>
    <row r="7" spans="1:15" ht="5.25" customHeight="1" thickBot="1" x14ac:dyDescent="0.3">
      <c r="A7" s="213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2"/>
    </row>
    <row r="8" spans="1:15" ht="22.5" customHeight="1" x14ac:dyDescent="0.25">
      <c r="A8" s="229" t="s">
        <v>23</v>
      </c>
      <c r="B8" s="230"/>
      <c r="C8" s="230"/>
      <c r="D8" s="51"/>
      <c r="E8" s="52"/>
      <c r="F8" s="52"/>
      <c r="G8" s="52"/>
      <c r="H8" s="52"/>
      <c r="I8" s="53"/>
      <c r="J8" s="53"/>
      <c r="K8" s="53"/>
      <c r="L8" s="53"/>
      <c r="M8" s="53"/>
      <c r="N8" s="53"/>
      <c r="O8" s="54"/>
    </row>
    <row r="9" spans="1:15" ht="22.5" customHeight="1" x14ac:dyDescent="0.25">
      <c r="A9" s="219" t="s">
        <v>24</v>
      </c>
      <c r="B9" s="220"/>
      <c r="C9" s="220"/>
      <c r="D9" s="55"/>
      <c r="E9" s="56"/>
      <c r="F9" s="56"/>
      <c r="G9" s="56"/>
      <c r="H9" s="56"/>
      <c r="I9" s="57"/>
      <c r="J9" s="57"/>
      <c r="K9" s="57"/>
      <c r="L9" s="57"/>
      <c r="M9" s="57"/>
      <c r="N9" s="57"/>
      <c r="O9" s="58"/>
    </row>
    <row r="10" spans="1:15" ht="22.5" customHeight="1" x14ac:dyDescent="0.25">
      <c r="A10" s="219" t="s">
        <v>52</v>
      </c>
      <c r="B10" s="220"/>
      <c r="C10" s="220"/>
      <c r="D10" s="59"/>
      <c r="E10" s="60"/>
      <c r="F10" s="60"/>
      <c r="G10" s="60"/>
      <c r="H10" s="61"/>
      <c r="I10" s="57"/>
      <c r="J10" s="57"/>
      <c r="K10" s="57"/>
      <c r="L10" s="57"/>
      <c r="M10" s="57"/>
      <c r="N10" s="57"/>
      <c r="O10" s="58"/>
    </row>
    <row r="11" spans="1:15" ht="22.5" customHeight="1" x14ac:dyDescent="0.25">
      <c r="A11" s="219" t="s">
        <v>26</v>
      </c>
      <c r="B11" s="220"/>
      <c r="C11" s="220"/>
      <c r="D11" s="62"/>
      <c r="E11" s="60"/>
      <c r="F11" s="60"/>
      <c r="G11" s="60"/>
      <c r="H11" s="61"/>
      <c r="I11" s="57"/>
      <c r="J11" s="57"/>
      <c r="K11" s="57"/>
      <c r="L11" s="57"/>
      <c r="M11" s="57"/>
      <c r="N11" s="57"/>
      <c r="O11" s="58"/>
    </row>
    <row r="12" spans="1:15" ht="22.5" customHeight="1" x14ac:dyDescent="0.25">
      <c r="A12" s="221" t="s">
        <v>27</v>
      </c>
      <c r="B12" s="222"/>
      <c r="C12" s="222"/>
      <c r="D12" s="63"/>
      <c r="E12" s="60"/>
      <c r="F12" s="60"/>
      <c r="G12" s="60"/>
      <c r="H12" s="61"/>
      <c r="I12" s="57"/>
      <c r="J12" s="57"/>
      <c r="K12" s="57"/>
      <c r="L12" s="57"/>
      <c r="M12" s="57"/>
      <c r="N12" s="57"/>
      <c r="O12" s="58"/>
    </row>
    <row r="13" spans="1:15" ht="22.5" customHeight="1" x14ac:dyDescent="0.25">
      <c r="A13" s="223" t="s">
        <v>28</v>
      </c>
      <c r="B13" s="224"/>
      <c r="C13" s="224"/>
      <c r="D13" s="59"/>
      <c r="E13" s="60"/>
      <c r="F13" s="60"/>
      <c r="G13" s="60"/>
      <c r="H13" s="61"/>
      <c r="I13" s="57"/>
      <c r="J13" s="57"/>
      <c r="K13" s="57"/>
      <c r="L13" s="57"/>
      <c r="M13" s="57"/>
      <c r="N13" s="57"/>
      <c r="O13" s="58"/>
    </row>
    <row r="14" spans="1:15" ht="22.5" customHeight="1" x14ac:dyDescent="0.25">
      <c r="A14" s="219" t="s">
        <v>29</v>
      </c>
      <c r="B14" s="220"/>
      <c r="C14" s="220"/>
      <c r="D14" s="64"/>
      <c r="E14" s="65"/>
      <c r="F14" s="65"/>
      <c r="G14" s="65"/>
      <c r="H14" s="61"/>
      <c r="I14" s="57"/>
      <c r="J14" s="57"/>
      <c r="K14" s="57"/>
      <c r="L14" s="57"/>
      <c r="M14" s="57"/>
      <c r="N14" s="57"/>
      <c r="O14" s="58"/>
    </row>
    <row r="15" spans="1:15" ht="22.5" customHeight="1" x14ac:dyDescent="0.25">
      <c r="A15" s="221" t="s">
        <v>30</v>
      </c>
      <c r="B15" s="222"/>
      <c r="C15" s="222"/>
      <c r="D15" s="59"/>
      <c r="E15" s="65"/>
      <c r="F15" s="65"/>
      <c r="G15" s="65"/>
      <c r="H15" s="61"/>
      <c r="I15" s="57"/>
      <c r="J15" s="57"/>
      <c r="K15" s="57"/>
      <c r="L15" s="57"/>
      <c r="M15" s="57"/>
      <c r="N15" s="57"/>
      <c r="O15" s="58"/>
    </row>
    <row r="16" spans="1:15" ht="22.5" customHeight="1" x14ac:dyDescent="0.25">
      <c r="A16" s="219" t="s">
        <v>31</v>
      </c>
      <c r="B16" s="220"/>
      <c r="C16" s="220"/>
      <c r="D16" s="59"/>
      <c r="E16" s="65"/>
      <c r="F16" s="65"/>
      <c r="G16" s="65"/>
      <c r="H16" s="61"/>
      <c r="I16" s="57"/>
      <c r="J16" s="57"/>
      <c r="K16" s="57"/>
      <c r="L16" s="57"/>
      <c r="M16" s="57"/>
      <c r="N16" s="57"/>
      <c r="O16" s="58"/>
    </row>
    <row r="17" spans="1:15" ht="22.5" customHeight="1" x14ac:dyDescent="0.25">
      <c r="A17" s="221" t="s">
        <v>32</v>
      </c>
      <c r="B17" s="222"/>
      <c r="C17" s="222"/>
      <c r="D17" s="62"/>
      <c r="E17" s="60"/>
      <c r="F17" s="60"/>
      <c r="G17" s="60"/>
      <c r="H17" s="61"/>
      <c r="I17" s="57"/>
      <c r="J17" s="57"/>
      <c r="K17" s="57"/>
      <c r="L17" s="57"/>
      <c r="M17" s="57"/>
      <c r="N17" s="57"/>
      <c r="O17" s="58"/>
    </row>
    <row r="18" spans="1:15" ht="22.5" customHeight="1" x14ac:dyDescent="0.25">
      <c r="A18" s="221" t="s">
        <v>33</v>
      </c>
      <c r="B18" s="222"/>
      <c r="C18" s="222"/>
      <c r="D18" s="66"/>
      <c r="E18" s="60"/>
      <c r="F18" s="60"/>
      <c r="G18" s="60"/>
      <c r="H18" s="61"/>
      <c r="I18" s="57"/>
      <c r="J18" s="57"/>
      <c r="K18" s="57"/>
      <c r="L18" s="57"/>
      <c r="M18" s="57"/>
      <c r="N18" s="57"/>
      <c r="O18" s="58"/>
    </row>
    <row r="19" spans="1:15" ht="22.5" customHeight="1" x14ac:dyDescent="0.25">
      <c r="A19" s="221" t="s">
        <v>34</v>
      </c>
      <c r="B19" s="222"/>
      <c r="C19" s="222"/>
      <c r="D19" s="67"/>
      <c r="E19" s="60"/>
      <c r="F19" s="60"/>
      <c r="G19" s="60"/>
      <c r="H19" s="61"/>
      <c r="I19" s="57"/>
      <c r="J19" s="57"/>
      <c r="K19" s="57"/>
      <c r="L19" s="57"/>
      <c r="M19" s="57"/>
      <c r="N19" s="57"/>
      <c r="O19" s="58"/>
    </row>
    <row r="20" spans="1:15" ht="22.5" customHeight="1" thickBot="1" x14ac:dyDescent="0.3">
      <c r="A20" s="221" t="s">
        <v>35</v>
      </c>
      <c r="B20" s="222"/>
      <c r="C20" s="222"/>
      <c r="D20" s="68"/>
      <c r="E20" s="69"/>
      <c r="F20" s="69"/>
      <c r="G20" s="69"/>
      <c r="H20" s="70"/>
      <c r="I20" s="71"/>
      <c r="J20" s="71"/>
      <c r="K20" s="71"/>
      <c r="L20" s="71"/>
      <c r="M20" s="71"/>
      <c r="N20" s="71"/>
      <c r="O20" s="72"/>
    </row>
    <row r="21" spans="1:15" ht="5.25" customHeight="1" thickBot="1" x14ac:dyDescent="0.3">
      <c r="A21" s="213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2"/>
    </row>
    <row r="22" spans="1:15" ht="22.5" customHeight="1" x14ac:dyDescent="0.25">
      <c r="A22" s="209" t="s">
        <v>36</v>
      </c>
      <c r="B22" s="210"/>
      <c r="C22" s="210"/>
      <c r="D22" s="73"/>
      <c r="E22" s="74"/>
      <c r="F22" s="74"/>
      <c r="G22" s="74"/>
      <c r="H22" s="75"/>
      <c r="I22" s="53"/>
      <c r="J22" s="53"/>
      <c r="K22" s="53"/>
      <c r="L22" s="53"/>
      <c r="M22" s="53"/>
      <c r="N22" s="53"/>
      <c r="O22" s="54"/>
    </row>
    <row r="23" spans="1:15" ht="22.5" customHeight="1" thickBot="1" x14ac:dyDescent="0.3">
      <c r="A23" s="211" t="s">
        <v>37</v>
      </c>
      <c r="B23" s="212"/>
      <c r="C23" s="212"/>
      <c r="D23" s="76"/>
      <c r="E23" s="77"/>
      <c r="F23" s="77"/>
      <c r="G23" s="77"/>
      <c r="H23" s="78"/>
      <c r="I23" s="71"/>
      <c r="J23" s="71"/>
      <c r="K23" s="71"/>
      <c r="L23" s="71"/>
      <c r="M23" s="71"/>
      <c r="N23" s="71"/>
      <c r="O23" s="72"/>
    </row>
    <row r="24" spans="1:15" ht="7.5" customHeight="1" thickBot="1" x14ac:dyDescent="0.3">
      <c r="A24" s="213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</row>
    <row r="25" spans="1:15" ht="22.5" customHeight="1" thickBot="1" x14ac:dyDescent="0.3">
      <c r="A25" s="214" t="s">
        <v>38</v>
      </c>
      <c r="B25" s="215"/>
      <c r="C25" s="215"/>
      <c r="D25" s="79"/>
      <c r="E25" s="80"/>
      <c r="F25" s="81"/>
      <c r="G25" s="80"/>
      <c r="H25" s="82"/>
      <c r="I25" s="49"/>
      <c r="J25" s="49"/>
      <c r="K25" s="49"/>
      <c r="L25" s="49"/>
      <c r="M25" s="49"/>
      <c r="N25" s="49"/>
      <c r="O25" s="50"/>
    </row>
    <row r="26" spans="1:15" ht="15.75" thickBot="1" x14ac:dyDescent="0.3"/>
    <row r="27" spans="1:15" s="85" customFormat="1" ht="15.75" thickBot="1" x14ac:dyDescent="0.3">
      <c r="A27" s="216" t="s">
        <v>53</v>
      </c>
      <c r="B27" s="217"/>
      <c r="C27" s="218"/>
      <c r="D27" s="84">
        <f>(D6+D8+D9+D10+D11+D12+D13+D15+D16+D17+D18+D19+D20+D22+D23+D25)</f>
        <v>180</v>
      </c>
      <c r="E27" s="84">
        <f>(E6+E8+E9+E10+E11+E12+E13+E15+E16+E17+E18+E19+E20+E22+E23+E25)</f>
        <v>180</v>
      </c>
      <c r="F27" s="84">
        <f t="shared" ref="F27:O27" si="0">(F6+F8+F9+F10+F11+F12+F13+F15+F16+F17+F18+F19+F20+F22+F23+F25)</f>
        <v>180</v>
      </c>
      <c r="G27" s="84">
        <f t="shared" si="0"/>
        <v>180</v>
      </c>
      <c r="H27" s="84">
        <f t="shared" si="0"/>
        <v>180</v>
      </c>
      <c r="I27" s="84">
        <f t="shared" si="0"/>
        <v>180</v>
      </c>
      <c r="J27" s="84">
        <f t="shared" si="0"/>
        <v>180</v>
      </c>
      <c r="K27" s="84">
        <f t="shared" si="0"/>
        <v>180</v>
      </c>
      <c r="L27" s="84">
        <f t="shared" si="0"/>
        <v>180</v>
      </c>
      <c r="M27" s="84">
        <f t="shared" si="0"/>
        <v>180</v>
      </c>
      <c r="N27" s="84">
        <f t="shared" si="0"/>
        <v>180</v>
      </c>
      <c r="O27" s="84">
        <f t="shared" si="0"/>
        <v>180</v>
      </c>
    </row>
    <row r="28" spans="1:15" ht="7.5" customHeight="1" thickBot="1" x14ac:dyDescent="0.3">
      <c r="A28" s="213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</row>
    <row r="29" spans="1:15" ht="15.75" hidden="1" thickBot="1" x14ac:dyDescent="0.3"/>
    <row r="30" spans="1:15" s="85" customFormat="1" ht="15.75" thickBot="1" x14ac:dyDescent="0.3">
      <c r="A30" s="203" t="s">
        <v>54</v>
      </c>
      <c r="B30" s="204"/>
      <c r="C30" s="205"/>
      <c r="D30" s="86">
        <f>D4-D27</f>
        <v>820</v>
      </c>
      <c r="E30" s="86">
        <f t="shared" ref="E30:O30" si="1">E4-E27</f>
        <v>5820</v>
      </c>
      <c r="F30" s="86">
        <f t="shared" si="1"/>
        <v>20</v>
      </c>
      <c r="G30" s="86">
        <f t="shared" si="1"/>
        <v>20</v>
      </c>
      <c r="H30" s="86">
        <f t="shared" si="1"/>
        <v>5420</v>
      </c>
      <c r="I30" s="86">
        <f t="shared" si="1"/>
        <v>20</v>
      </c>
      <c r="J30" s="86">
        <f t="shared" si="1"/>
        <v>20</v>
      </c>
      <c r="K30" s="86">
        <f t="shared" si="1"/>
        <v>8820</v>
      </c>
      <c r="L30" s="86">
        <f t="shared" si="1"/>
        <v>20</v>
      </c>
      <c r="M30" s="86">
        <f t="shared" si="1"/>
        <v>387</v>
      </c>
      <c r="N30" s="86">
        <f t="shared" si="1"/>
        <v>20</v>
      </c>
      <c r="O30" s="86">
        <f t="shared" si="1"/>
        <v>20</v>
      </c>
    </row>
    <row r="31" spans="1:15" s="85" customFormat="1" ht="7.5" customHeight="1" thickBot="1" x14ac:dyDescent="0.3">
      <c r="B31" s="87"/>
      <c r="C31" s="88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s="85" customFormat="1" ht="15.75" thickBot="1" x14ac:dyDescent="0.3">
      <c r="A32" s="206" t="s">
        <v>55</v>
      </c>
      <c r="B32" s="207"/>
      <c r="C32" s="208"/>
      <c r="D32" s="89">
        <f>D30</f>
        <v>820</v>
      </c>
      <c r="E32" s="90">
        <f>D32+E30</f>
        <v>6640</v>
      </c>
      <c r="F32" s="90">
        <f t="shared" ref="F32:O32" si="2">E32+F30</f>
        <v>6660</v>
      </c>
      <c r="G32" s="90">
        <f t="shared" si="2"/>
        <v>6680</v>
      </c>
      <c r="H32" s="90">
        <f t="shared" si="2"/>
        <v>12100</v>
      </c>
      <c r="I32" s="90">
        <f t="shared" si="2"/>
        <v>12120</v>
      </c>
      <c r="J32" s="90">
        <f t="shared" si="2"/>
        <v>12140</v>
      </c>
      <c r="K32" s="90">
        <f t="shared" si="2"/>
        <v>20960</v>
      </c>
      <c r="L32" s="90">
        <f t="shared" si="2"/>
        <v>20980</v>
      </c>
      <c r="M32" s="90">
        <f t="shared" si="2"/>
        <v>21367</v>
      </c>
      <c r="N32" s="90">
        <f t="shared" si="2"/>
        <v>21387</v>
      </c>
      <c r="O32" s="90">
        <f t="shared" si="2"/>
        <v>21407</v>
      </c>
    </row>
    <row r="33" spans="1:9" ht="8.25" customHeight="1" x14ac:dyDescent="0.25">
      <c r="E33" s="29"/>
      <c r="F33" s="29"/>
      <c r="G33" s="30"/>
      <c r="H33" s="29"/>
      <c r="I33" s="17"/>
    </row>
    <row r="34" spans="1:9" ht="15" customHeight="1" x14ac:dyDescent="0.25">
      <c r="E34" s="29"/>
      <c r="F34" s="29"/>
      <c r="G34" s="30"/>
      <c r="H34" s="29"/>
      <c r="I34" s="17"/>
    </row>
    <row r="35" spans="1:9" ht="15" customHeight="1" x14ac:dyDescent="0.25">
      <c r="E35" s="29"/>
      <c r="F35" s="29"/>
      <c r="G35" s="30"/>
      <c r="H35" s="29"/>
      <c r="I35" s="17"/>
    </row>
    <row r="36" spans="1:9" ht="15" customHeight="1" x14ac:dyDescent="0.25">
      <c r="E36" s="29"/>
      <c r="F36" s="30"/>
      <c r="G36" s="30"/>
      <c r="H36" s="29"/>
      <c r="I36" s="17"/>
    </row>
    <row r="37" spans="1:9" ht="15" customHeight="1" x14ac:dyDescent="0.25">
      <c r="E37" s="30"/>
      <c r="F37" s="31"/>
      <c r="G37" s="30"/>
      <c r="H37" s="30"/>
      <c r="I37" s="25"/>
    </row>
    <row r="38" spans="1:9" ht="15" customHeight="1" x14ac:dyDescent="0.25">
      <c r="E38" s="30"/>
      <c r="F38" s="32"/>
      <c r="G38" s="30"/>
      <c r="H38" s="30"/>
      <c r="I38" s="33"/>
    </row>
    <row r="39" spans="1:9" ht="15" customHeight="1" x14ac:dyDescent="0.25">
      <c r="A39" s="34"/>
      <c r="B39" s="34"/>
      <c r="C39" s="34"/>
      <c r="D39" s="30"/>
      <c r="E39" s="30"/>
      <c r="F39" s="30"/>
      <c r="G39" s="30"/>
      <c r="H39" s="30"/>
      <c r="I39" s="33"/>
    </row>
    <row r="40" spans="1:9" x14ac:dyDescent="0.25">
      <c r="A40" s="29"/>
      <c r="B40" s="30"/>
      <c r="C40" s="30"/>
      <c r="D40" s="30"/>
      <c r="E40" s="30"/>
      <c r="F40" s="30"/>
      <c r="G40" s="30"/>
      <c r="H40" s="30"/>
      <c r="I40" s="33"/>
    </row>
    <row r="41" spans="1:9" x14ac:dyDescent="0.25">
      <c r="A41" s="29"/>
      <c r="B41" s="31"/>
      <c r="C41" s="36"/>
      <c r="D41" s="30"/>
      <c r="E41" s="30"/>
      <c r="F41" s="31"/>
      <c r="G41" s="30"/>
      <c r="H41" s="30"/>
      <c r="I41" s="25"/>
    </row>
    <row r="42" spans="1:9" x14ac:dyDescent="0.25">
      <c r="A42" s="29"/>
      <c r="B42" s="32"/>
      <c r="C42" s="30"/>
      <c r="D42" s="30"/>
      <c r="E42" s="30"/>
      <c r="F42" s="32"/>
      <c r="G42" s="30"/>
      <c r="H42" s="30"/>
      <c r="I42" s="33"/>
    </row>
    <row r="43" spans="1:9" x14ac:dyDescent="0.25">
      <c r="A43" s="38"/>
      <c r="B43" s="30"/>
      <c r="C43" s="30"/>
      <c r="D43" s="30"/>
      <c r="E43" s="30"/>
      <c r="F43" s="30"/>
      <c r="G43" s="30"/>
      <c r="H43" s="30"/>
      <c r="I43" s="33"/>
    </row>
    <row r="44" spans="1:9" x14ac:dyDescent="0.25">
      <c r="A44" s="38"/>
      <c r="B44" s="31"/>
      <c r="C44" s="30"/>
      <c r="D44" s="30"/>
      <c r="E44" s="30"/>
      <c r="F44" s="31"/>
      <c r="G44" s="30"/>
      <c r="H44" s="30"/>
      <c r="I44" s="25"/>
    </row>
    <row r="45" spans="1:9" x14ac:dyDescent="0.25">
      <c r="A45" s="38"/>
      <c r="B45" s="30"/>
      <c r="C45" s="30"/>
      <c r="D45" s="30"/>
      <c r="E45" s="30"/>
      <c r="F45" s="30"/>
      <c r="G45" s="30"/>
      <c r="H45" s="30"/>
      <c r="I45" s="30"/>
    </row>
    <row r="46" spans="1:9" ht="15.75" x14ac:dyDescent="0.25">
      <c r="A46" s="38"/>
      <c r="B46" s="39"/>
      <c r="C46" s="39"/>
      <c r="D46" s="39"/>
      <c r="E46" s="30"/>
      <c r="F46" s="39"/>
      <c r="G46" s="39"/>
      <c r="H46" s="39"/>
      <c r="I46" s="39"/>
    </row>
    <row r="47" spans="1:9" ht="15.75" x14ac:dyDescent="0.25">
      <c r="A47" s="38"/>
      <c r="B47" s="39"/>
      <c r="C47" s="39"/>
      <c r="D47" s="39"/>
      <c r="E47" s="30"/>
      <c r="F47" s="39"/>
      <c r="G47" s="39"/>
      <c r="H47" s="39"/>
      <c r="I47" s="39"/>
    </row>
  </sheetData>
  <mergeCells count="27">
    <mergeCell ref="A9:C9"/>
    <mergeCell ref="A4:C4"/>
    <mergeCell ref="A5:O5"/>
    <mergeCell ref="A6:C6"/>
    <mergeCell ref="A7:O7"/>
    <mergeCell ref="A8:C8"/>
    <mergeCell ref="A11:C11"/>
    <mergeCell ref="A12:C12"/>
    <mergeCell ref="A13:C13"/>
    <mergeCell ref="A14:C14"/>
    <mergeCell ref="A15:C15"/>
    <mergeCell ref="A30:C30"/>
    <mergeCell ref="A32:C32"/>
    <mergeCell ref="A2:O2"/>
    <mergeCell ref="A22:C22"/>
    <mergeCell ref="A23:C23"/>
    <mergeCell ref="A24:O24"/>
    <mergeCell ref="A25:C25"/>
    <mergeCell ref="A27:C27"/>
    <mergeCell ref="A28:O28"/>
    <mergeCell ref="A16:C16"/>
    <mergeCell ref="A17:C17"/>
    <mergeCell ref="A18:C18"/>
    <mergeCell ref="A19:C19"/>
    <mergeCell ref="A20:C20"/>
    <mergeCell ref="A21:O21"/>
    <mergeCell ref="A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C22" sqref="C22"/>
    </sheetView>
  </sheetViews>
  <sheetFormatPr baseColWidth="10" defaultRowHeight="15" x14ac:dyDescent="0.25"/>
  <sheetData>
    <row r="1" spans="1:16" ht="18.75" thickBot="1" x14ac:dyDescent="0.3">
      <c r="C1" s="9"/>
      <c r="D1" s="45"/>
      <c r="E1" s="9"/>
      <c r="F1" s="9"/>
      <c r="G1" s="9"/>
      <c r="H1" s="9"/>
      <c r="I1" s="9"/>
    </row>
    <row r="2" spans="1:16" ht="24" thickBot="1" x14ac:dyDescent="0.3">
      <c r="A2" s="158" t="s">
        <v>77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4" spans="1:16" x14ac:dyDescent="0.25">
      <c r="A4" s="235" t="s">
        <v>56</v>
      </c>
      <c r="B4" s="235"/>
      <c r="C4" s="234" t="s">
        <v>57</v>
      </c>
      <c r="D4" s="234"/>
      <c r="E4" s="234" t="s">
        <v>58</v>
      </c>
      <c r="F4" s="234"/>
      <c r="G4" s="234" t="s">
        <v>59</v>
      </c>
      <c r="H4" s="234"/>
      <c r="I4" s="234" t="s">
        <v>60</v>
      </c>
      <c r="J4" s="234"/>
      <c r="K4" s="234" t="s">
        <v>61</v>
      </c>
      <c r="L4" s="234"/>
      <c r="M4" s="234" t="s">
        <v>62</v>
      </c>
      <c r="N4" s="234"/>
      <c r="O4" s="234" t="s">
        <v>63</v>
      </c>
      <c r="P4" s="234"/>
    </row>
    <row r="5" spans="1:16" x14ac:dyDescent="0.25">
      <c r="A5" s="235" t="s">
        <v>64</v>
      </c>
      <c r="B5" s="235"/>
      <c r="C5" s="235" t="s">
        <v>65</v>
      </c>
      <c r="D5" s="235"/>
      <c r="E5" s="235" t="s">
        <v>66</v>
      </c>
      <c r="F5" s="235"/>
      <c r="G5" s="235" t="s">
        <v>67</v>
      </c>
      <c r="H5" s="235"/>
      <c r="I5" s="235" t="s">
        <v>68</v>
      </c>
      <c r="J5" s="235"/>
      <c r="K5" s="235" t="s">
        <v>69</v>
      </c>
      <c r="L5" s="235"/>
      <c r="M5" s="235" t="s">
        <v>70</v>
      </c>
      <c r="N5" s="235"/>
      <c r="O5" s="235" t="s">
        <v>71</v>
      </c>
      <c r="P5" s="235"/>
    </row>
    <row r="6" spans="1:16" x14ac:dyDescent="0.25">
      <c r="A6" s="235" t="s">
        <v>72</v>
      </c>
      <c r="B6" s="235"/>
      <c r="C6" s="112"/>
      <c r="D6" s="113"/>
      <c r="E6" s="112"/>
      <c r="F6" s="113"/>
      <c r="G6" s="112"/>
      <c r="H6" s="113"/>
      <c r="I6" s="112"/>
      <c r="J6" s="113"/>
      <c r="K6" s="112"/>
      <c r="L6" s="113"/>
      <c r="M6" s="112"/>
      <c r="N6" s="113"/>
      <c r="O6" s="231"/>
      <c r="P6" s="231"/>
    </row>
    <row r="7" spans="1:16" x14ac:dyDescent="0.25">
      <c r="A7" s="235" t="s">
        <v>73</v>
      </c>
      <c r="B7" s="235"/>
      <c r="C7" s="112"/>
      <c r="D7" s="113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231"/>
      <c r="P7" s="231"/>
    </row>
    <row r="8" spans="1:16" x14ac:dyDescent="0.25">
      <c r="A8" s="235" t="s">
        <v>74</v>
      </c>
      <c r="B8" s="235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</row>
    <row r="9" spans="1:16" x14ac:dyDescent="0.25">
      <c r="A9" s="233" t="s">
        <v>75</v>
      </c>
      <c r="B9" s="233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</row>
    <row r="10" spans="1:16" x14ac:dyDescent="0.25">
      <c r="A10" s="232" t="s">
        <v>76</v>
      </c>
      <c r="B10" s="232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</row>
  </sheetData>
  <mergeCells count="57">
    <mergeCell ref="O4:P4"/>
    <mergeCell ref="A2:P2"/>
    <mergeCell ref="A5:B5"/>
    <mergeCell ref="C5:D5"/>
    <mergeCell ref="E5:F5"/>
    <mergeCell ref="G5:H5"/>
    <mergeCell ref="I5:J5"/>
    <mergeCell ref="K5:L5"/>
    <mergeCell ref="M5:N5"/>
    <mergeCell ref="O5:P5"/>
    <mergeCell ref="A4:B4"/>
    <mergeCell ref="C4:D4"/>
    <mergeCell ref="E4:F4"/>
    <mergeCell ref="G4:H4"/>
    <mergeCell ref="I4:J4"/>
    <mergeCell ref="K4:L4"/>
    <mergeCell ref="M4:N4"/>
    <mergeCell ref="A6:B6"/>
    <mergeCell ref="A7:B7"/>
    <mergeCell ref="A8:B8"/>
    <mergeCell ref="C6:D6"/>
    <mergeCell ref="E6:F6"/>
    <mergeCell ref="C8:D8"/>
    <mergeCell ref="E7:F7"/>
    <mergeCell ref="G7:H7"/>
    <mergeCell ref="I7:J7"/>
    <mergeCell ref="K7:L7"/>
    <mergeCell ref="I6:J6"/>
    <mergeCell ref="K6:L6"/>
    <mergeCell ref="M6:N6"/>
    <mergeCell ref="E8:F8"/>
    <mergeCell ref="G8:H8"/>
    <mergeCell ref="O6:P6"/>
    <mergeCell ref="C7:D7"/>
    <mergeCell ref="G6:H6"/>
    <mergeCell ref="M7:N7"/>
    <mergeCell ref="O7:P7"/>
    <mergeCell ref="I8:J8"/>
    <mergeCell ref="K8:L8"/>
    <mergeCell ref="M8:N8"/>
    <mergeCell ref="O8:P8"/>
    <mergeCell ref="A9:B9"/>
    <mergeCell ref="M9:N9"/>
    <mergeCell ref="O9:P9"/>
    <mergeCell ref="M10:N10"/>
    <mergeCell ref="O10:P10"/>
    <mergeCell ref="I9:J9"/>
    <mergeCell ref="A10:B10"/>
    <mergeCell ref="C9:D9"/>
    <mergeCell ref="E9:F9"/>
    <mergeCell ref="G9:H9"/>
    <mergeCell ref="K9:L9"/>
    <mergeCell ref="C10:D10"/>
    <mergeCell ref="E10:F10"/>
    <mergeCell ref="G10:H10"/>
    <mergeCell ref="I10:J10"/>
    <mergeCell ref="K10:L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22" workbookViewId="0">
      <selection activeCell="I36" sqref="I36"/>
    </sheetView>
  </sheetViews>
  <sheetFormatPr baseColWidth="10" defaultRowHeight="15" x14ac:dyDescent="0.25"/>
  <sheetData>
    <row r="1" spans="1:16" ht="24" thickBot="1" x14ac:dyDescent="0.3">
      <c r="A1" s="158" t="s">
        <v>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4" spans="1:16" x14ac:dyDescent="0.25">
      <c r="A4" s="236" t="s">
        <v>79</v>
      </c>
      <c r="B4" s="237"/>
      <c r="C4" s="237"/>
      <c r="D4" s="237"/>
      <c r="E4" s="237"/>
      <c r="F4" s="237"/>
      <c r="K4" s="238" t="s">
        <v>81</v>
      </c>
      <c r="L4" s="238"/>
      <c r="M4" s="238"/>
      <c r="N4" s="238"/>
      <c r="O4" s="238"/>
      <c r="P4" s="238"/>
    </row>
    <row r="25" spans="1:16" x14ac:dyDescent="0.25">
      <c r="A25" s="239" t="s">
        <v>82</v>
      </c>
      <c r="B25" s="239"/>
      <c r="C25" s="239"/>
      <c r="D25" s="239"/>
      <c r="E25" s="239"/>
      <c r="F25" s="239"/>
      <c r="K25" s="240" t="s">
        <v>83</v>
      </c>
      <c r="L25" s="240"/>
      <c r="M25" s="240"/>
      <c r="N25" s="240"/>
      <c r="O25" s="240"/>
      <c r="P25" s="240"/>
    </row>
  </sheetData>
  <mergeCells count="5">
    <mergeCell ref="A1:P1"/>
    <mergeCell ref="A4:F4"/>
    <mergeCell ref="K4:P4"/>
    <mergeCell ref="A25:F25"/>
    <mergeCell ref="K25:P2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B6" sqref="B6"/>
    </sheetView>
  </sheetViews>
  <sheetFormatPr baseColWidth="10" defaultRowHeight="15" x14ac:dyDescent="0.25"/>
  <sheetData>
    <row r="1" spans="1:16" ht="24" thickBot="1" x14ac:dyDescent="0.3">
      <c r="A1" s="158" t="s">
        <v>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5.75" thickBot="1" x14ac:dyDescent="0.3"/>
    <row r="3" spans="1:16" ht="15.75" thickBot="1" x14ac:dyDescent="0.3">
      <c r="A3" s="242" t="s">
        <v>79</v>
      </c>
      <c r="B3" s="243"/>
      <c r="C3" s="243"/>
      <c r="D3" s="244"/>
      <c r="M3" s="245" t="s">
        <v>82</v>
      </c>
      <c r="N3" s="246"/>
      <c r="O3" s="246"/>
      <c r="P3" s="247"/>
    </row>
    <row r="6" spans="1:16" x14ac:dyDescent="0.25">
      <c r="A6" t="s">
        <v>80</v>
      </c>
      <c r="B6">
        <f>'Tableau de trésorerie'!D4</f>
        <v>1000</v>
      </c>
      <c r="M6" t="s">
        <v>80</v>
      </c>
      <c r="N6">
        <v>5</v>
      </c>
      <c r="O6">
        <v>5</v>
      </c>
    </row>
    <row r="7" spans="1:16" x14ac:dyDescent="0.25">
      <c r="A7" t="s">
        <v>40</v>
      </c>
      <c r="B7">
        <f>'Tableau de trésorerie'!E4</f>
        <v>6000</v>
      </c>
      <c r="M7" t="s">
        <v>40</v>
      </c>
      <c r="N7">
        <v>2</v>
      </c>
      <c r="O7">
        <f>O6+N7</f>
        <v>7</v>
      </c>
    </row>
    <row r="8" spans="1:16" x14ac:dyDescent="0.25">
      <c r="A8" t="s">
        <v>41</v>
      </c>
      <c r="B8">
        <f>'Tableau de trésorerie'!F4</f>
        <v>200</v>
      </c>
      <c r="M8" t="s">
        <v>41</v>
      </c>
      <c r="N8">
        <v>6</v>
      </c>
      <c r="O8">
        <f t="shared" ref="O8:O17" si="0">O7+N8</f>
        <v>13</v>
      </c>
    </row>
    <row r="9" spans="1:16" x14ac:dyDescent="0.25">
      <c r="A9" t="s">
        <v>42</v>
      </c>
      <c r="B9">
        <f>'Tableau de trésorerie'!G4</f>
        <v>200</v>
      </c>
      <c r="M9" t="s">
        <v>42</v>
      </c>
      <c r="N9">
        <v>-1</v>
      </c>
      <c r="O9">
        <f t="shared" si="0"/>
        <v>12</v>
      </c>
    </row>
    <row r="10" spans="1:16" x14ac:dyDescent="0.25">
      <c r="A10" t="s">
        <v>43</v>
      </c>
      <c r="B10">
        <f>'Tableau de trésorerie'!H4</f>
        <v>5600</v>
      </c>
      <c r="M10" t="s">
        <v>43</v>
      </c>
      <c r="N10">
        <v>4</v>
      </c>
      <c r="O10">
        <f t="shared" si="0"/>
        <v>16</v>
      </c>
    </row>
    <row r="11" spans="1:16" x14ac:dyDescent="0.25">
      <c r="A11" t="s">
        <v>44</v>
      </c>
      <c r="B11">
        <f>'Tableau de trésorerie'!I4</f>
        <v>200</v>
      </c>
      <c r="M11" t="s">
        <v>44</v>
      </c>
      <c r="N11">
        <v>6</v>
      </c>
      <c r="O11">
        <f t="shared" si="0"/>
        <v>22</v>
      </c>
    </row>
    <row r="12" spans="1:16" x14ac:dyDescent="0.25">
      <c r="A12" t="s">
        <v>45</v>
      </c>
      <c r="B12">
        <f>'Tableau de trésorerie'!J4</f>
        <v>200</v>
      </c>
      <c r="M12" t="s">
        <v>45</v>
      </c>
      <c r="N12">
        <v>2</v>
      </c>
      <c r="O12">
        <f t="shared" si="0"/>
        <v>24</v>
      </c>
    </row>
    <row r="13" spans="1:16" x14ac:dyDescent="0.25">
      <c r="A13" t="s">
        <v>46</v>
      </c>
      <c r="B13">
        <f>'Tableau de trésorerie'!K4</f>
        <v>9000</v>
      </c>
      <c r="M13" t="s">
        <v>46</v>
      </c>
      <c r="N13">
        <v>2</v>
      </c>
      <c r="O13">
        <f t="shared" si="0"/>
        <v>26</v>
      </c>
    </row>
    <row r="14" spans="1:16" x14ac:dyDescent="0.25">
      <c r="A14" t="s">
        <v>47</v>
      </c>
      <c r="B14">
        <f>'Tableau de trésorerie'!L4</f>
        <v>200</v>
      </c>
      <c r="M14" t="s">
        <v>47</v>
      </c>
      <c r="N14">
        <v>2</v>
      </c>
      <c r="O14">
        <f t="shared" si="0"/>
        <v>28</v>
      </c>
    </row>
    <row r="15" spans="1:16" x14ac:dyDescent="0.25">
      <c r="A15" t="s">
        <v>48</v>
      </c>
      <c r="B15">
        <f>'Tableau de trésorerie'!M4</f>
        <v>567</v>
      </c>
      <c r="M15" t="s">
        <v>48</v>
      </c>
      <c r="N15">
        <v>2</v>
      </c>
      <c r="O15">
        <f t="shared" si="0"/>
        <v>30</v>
      </c>
    </row>
    <row r="16" spans="1:16" x14ac:dyDescent="0.25">
      <c r="A16" t="s">
        <v>49</v>
      </c>
      <c r="B16">
        <f>'Tableau de trésorerie'!N4</f>
        <v>200</v>
      </c>
      <c r="M16" t="s">
        <v>49</v>
      </c>
      <c r="N16">
        <v>2</v>
      </c>
      <c r="O16">
        <f t="shared" si="0"/>
        <v>32</v>
      </c>
    </row>
    <row r="17" spans="1:15" x14ac:dyDescent="0.25">
      <c r="A17" t="s">
        <v>50</v>
      </c>
      <c r="B17">
        <f>'Tableau de trésorerie'!O4</f>
        <v>200</v>
      </c>
      <c r="M17" t="s">
        <v>50</v>
      </c>
      <c r="N17">
        <v>2</v>
      </c>
      <c r="O17">
        <f t="shared" si="0"/>
        <v>34</v>
      </c>
    </row>
    <row r="21" spans="1:15" ht="15.75" thickBot="1" x14ac:dyDescent="0.3"/>
    <row r="22" spans="1:15" ht="15.75" thickBot="1" x14ac:dyDescent="0.3">
      <c r="A22" s="91" t="s">
        <v>81</v>
      </c>
      <c r="B22" s="92"/>
      <c r="C22" s="93"/>
    </row>
    <row r="25" spans="1:15" x14ac:dyDescent="0.25">
      <c r="A25" t="s">
        <v>80</v>
      </c>
      <c r="B25">
        <f>'Tableau de trésorerie'!D4-'Tableau de trésorerie'!D6</f>
        <v>820</v>
      </c>
    </row>
    <row r="26" spans="1:15" x14ac:dyDescent="0.25">
      <c r="A26" t="s">
        <v>40</v>
      </c>
      <c r="B26">
        <f>'Tableau de trésorerie'!E4-'Tableau de trésorerie'!E6</f>
        <v>5820</v>
      </c>
    </row>
    <row r="27" spans="1:15" x14ac:dyDescent="0.25">
      <c r="A27" t="s">
        <v>41</v>
      </c>
      <c r="B27">
        <f>'Tableau de trésorerie'!F4-'Tableau de trésorerie'!F6</f>
        <v>20</v>
      </c>
    </row>
    <row r="28" spans="1:15" x14ac:dyDescent="0.25">
      <c r="A28" t="s">
        <v>42</v>
      </c>
      <c r="B28">
        <f>'Tableau de trésorerie'!G4-'Tableau de trésorerie'!G6</f>
        <v>20</v>
      </c>
    </row>
    <row r="29" spans="1:15" x14ac:dyDescent="0.25">
      <c r="A29" t="s">
        <v>43</v>
      </c>
      <c r="B29">
        <f>'Tableau de trésorerie'!H4-'Tableau de trésorerie'!H6</f>
        <v>5420</v>
      </c>
    </row>
    <row r="30" spans="1:15" x14ac:dyDescent="0.25">
      <c r="A30" t="s">
        <v>44</v>
      </c>
      <c r="B30">
        <f>'Tableau de trésorerie'!I4-'Tableau de trésorerie'!I6</f>
        <v>20</v>
      </c>
    </row>
    <row r="31" spans="1:15" x14ac:dyDescent="0.25">
      <c r="A31" t="s">
        <v>45</v>
      </c>
      <c r="B31">
        <f>'Tableau de trésorerie'!J4-'Tableau de trésorerie'!J6</f>
        <v>20</v>
      </c>
    </row>
    <row r="32" spans="1:15" x14ac:dyDescent="0.25">
      <c r="A32" t="s">
        <v>46</v>
      </c>
      <c r="B32">
        <f>'Tableau de trésorerie'!K4-'Tableau de trésorerie'!K6</f>
        <v>8820</v>
      </c>
    </row>
    <row r="33" spans="1:4" x14ac:dyDescent="0.25">
      <c r="A33" t="s">
        <v>47</v>
      </c>
      <c r="B33">
        <f>'Tableau de trésorerie'!L4-'Tableau de trésorerie'!L6</f>
        <v>20</v>
      </c>
    </row>
    <row r="34" spans="1:4" x14ac:dyDescent="0.25">
      <c r="A34" t="s">
        <v>48</v>
      </c>
      <c r="B34">
        <f>'Tableau de trésorerie'!M4-'Tableau de trésorerie'!M6</f>
        <v>387</v>
      </c>
    </row>
    <row r="35" spans="1:4" x14ac:dyDescent="0.25">
      <c r="A35" t="s">
        <v>49</v>
      </c>
      <c r="B35">
        <f>'Tableau de trésorerie'!N4-'Tableau de trésorerie'!N6</f>
        <v>20</v>
      </c>
    </row>
    <row r="36" spans="1:4" x14ac:dyDescent="0.25">
      <c r="A36" t="s">
        <v>50</v>
      </c>
      <c r="B36">
        <f>'Tableau de trésorerie'!O4-'Tableau de trésorerie'!O6</f>
        <v>20</v>
      </c>
    </row>
    <row r="40" spans="1:4" ht="15.75" thickBot="1" x14ac:dyDescent="0.3"/>
    <row r="41" spans="1:4" ht="15.75" thickBot="1" x14ac:dyDescent="0.3">
      <c r="A41" s="245" t="s">
        <v>83</v>
      </c>
      <c r="B41" s="246"/>
      <c r="C41" s="247"/>
    </row>
    <row r="44" spans="1:4" x14ac:dyDescent="0.25">
      <c r="A44" s="241" t="s">
        <v>84</v>
      </c>
      <c r="B44" s="241"/>
      <c r="C44">
        <v>20</v>
      </c>
      <c r="D44" s="2">
        <f>C44/C48</f>
        <v>0.47619047619047616</v>
      </c>
    </row>
    <row r="45" spans="1:4" x14ac:dyDescent="0.25">
      <c r="A45" s="241" t="s">
        <v>85</v>
      </c>
      <c r="B45" s="241"/>
      <c r="C45">
        <v>5</v>
      </c>
      <c r="D45" s="2">
        <f>C45/C48</f>
        <v>0.11904761904761904</v>
      </c>
    </row>
    <row r="46" spans="1:4" x14ac:dyDescent="0.25">
      <c r="A46" s="241" t="s">
        <v>86</v>
      </c>
      <c r="B46" s="241"/>
      <c r="C46">
        <v>14</v>
      </c>
      <c r="D46" s="2">
        <f>C46/C48</f>
        <v>0.33333333333333331</v>
      </c>
    </row>
    <row r="47" spans="1:4" x14ac:dyDescent="0.25">
      <c r="A47" s="241" t="s">
        <v>87</v>
      </c>
      <c r="B47" s="241"/>
      <c r="C47">
        <v>3</v>
      </c>
      <c r="D47" s="2">
        <f>C47/C48</f>
        <v>7.1428571428571425E-2</v>
      </c>
    </row>
    <row r="48" spans="1:4" x14ac:dyDescent="0.25">
      <c r="A48" t="s">
        <v>88</v>
      </c>
      <c r="C48">
        <f>SUM(C44:C47)</f>
        <v>42</v>
      </c>
    </row>
  </sheetData>
  <mergeCells count="8">
    <mergeCell ref="A45:B45"/>
    <mergeCell ref="A46:B46"/>
    <mergeCell ref="A47:B47"/>
    <mergeCell ref="A1:P1"/>
    <mergeCell ref="A3:D3"/>
    <mergeCell ref="M3:P3"/>
    <mergeCell ref="A41:C41"/>
    <mergeCell ref="A44:B4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5"/>
  <sheetViews>
    <sheetView workbookViewId="0">
      <selection activeCell="D19" sqref="D19"/>
    </sheetView>
  </sheetViews>
  <sheetFormatPr baseColWidth="10" defaultRowHeight="15" x14ac:dyDescent="0.25"/>
  <sheetData>
    <row r="4" spans="2:3" x14ac:dyDescent="0.25">
      <c r="B4" t="s">
        <v>80</v>
      </c>
      <c r="C4">
        <v>1000</v>
      </c>
    </row>
    <row r="5" spans="2:3" x14ac:dyDescent="0.25">
      <c r="B5" t="s">
        <v>40</v>
      </c>
      <c r="C5">
        <v>600</v>
      </c>
    </row>
    <row r="6" spans="2:3" x14ac:dyDescent="0.25">
      <c r="B6" t="s">
        <v>41</v>
      </c>
      <c r="C6">
        <v>200</v>
      </c>
    </row>
    <row r="7" spans="2:3" x14ac:dyDescent="0.25">
      <c r="B7" t="s">
        <v>42</v>
      </c>
      <c r="C7">
        <v>200</v>
      </c>
    </row>
    <row r="8" spans="2:3" x14ac:dyDescent="0.25">
      <c r="B8" t="s">
        <v>43</v>
      </c>
      <c r="C8">
        <v>500</v>
      </c>
    </row>
    <row r="9" spans="2:3" x14ac:dyDescent="0.25">
      <c r="B9" t="s">
        <v>44</v>
      </c>
      <c r="C9">
        <v>1500</v>
      </c>
    </row>
    <row r="10" spans="2:3" x14ac:dyDescent="0.25">
      <c r="B10" t="s">
        <v>45</v>
      </c>
      <c r="C10">
        <v>300</v>
      </c>
    </row>
    <row r="11" spans="2:3" x14ac:dyDescent="0.25">
      <c r="B11" t="s">
        <v>46</v>
      </c>
      <c r="C11">
        <v>900</v>
      </c>
    </row>
    <row r="12" spans="2:3" x14ac:dyDescent="0.25">
      <c r="B12" t="s">
        <v>47</v>
      </c>
      <c r="C12">
        <v>0</v>
      </c>
    </row>
    <row r="13" spans="2:3" x14ac:dyDescent="0.25">
      <c r="B13" t="s">
        <v>48</v>
      </c>
      <c r="C13">
        <v>289</v>
      </c>
    </row>
    <row r="14" spans="2:3" x14ac:dyDescent="0.25">
      <c r="B14" t="s">
        <v>49</v>
      </c>
      <c r="C14">
        <v>675</v>
      </c>
    </row>
    <row r="15" spans="2:3" x14ac:dyDescent="0.25">
      <c r="B15" t="s">
        <v>50</v>
      </c>
      <c r="C15">
        <v>1000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65E3C404C4541A08D323F96B213EC" ma:contentTypeVersion="6" ma:contentTypeDescription="Crée un document." ma:contentTypeScope="" ma:versionID="1dad4d193740bafe4f0641b1ad56f0d3">
  <xsd:schema xmlns:xsd="http://www.w3.org/2001/XMLSchema" xmlns:xs="http://www.w3.org/2001/XMLSchema" xmlns:p="http://schemas.microsoft.com/office/2006/metadata/properties" xmlns:ns3="afb87763-be4a-474e-b3f6-73eb77b62b53" targetNamespace="http://schemas.microsoft.com/office/2006/metadata/properties" ma:root="true" ma:fieldsID="cefebfcee106518f2490c650a2ba4aaa" ns3:_="">
    <xsd:import namespace="afb87763-be4a-474e-b3f6-73eb77b62b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87763-be4a-474e-b3f6-73eb77b62b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5281C-CFD4-4946-A191-948BCF14C19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fb87763-be4a-474e-b3f6-73eb77b62b5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DD1F56-969C-4C9B-87F0-E57A368FDC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31E63D-EAB3-4BC4-9590-F084DFB7C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b87763-be4a-474e-b3f6-73eb77b62b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Base clients</vt:lpstr>
      <vt:lpstr>Base produits-Services</vt:lpstr>
      <vt:lpstr>Dépenses mensuelles vide</vt:lpstr>
      <vt:lpstr>Dépenses mensuelles type</vt:lpstr>
      <vt:lpstr>Tableau de trésorerie</vt:lpstr>
      <vt:lpstr>Suivi de factures</vt:lpstr>
      <vt:lpstr>Tableau de bord</vt:lpstr>
      <vt:lpstr>Calcul Tableau de bord</vt:lpstr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JOSEFOWICZ</dc:creator>
  <cp:lastModifiedBy>Jérémy GOSSET</cp:lastModifiedBy>
  <dcterms:created xsi:type="dcterms:W3CDTF">2019-04-03T19:48:42Z</dcterms:created>
  <dcterms:modified xsi:type="dcterms:W3CDTF">2020-07-20T07:22:51Z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0x010100F5365E3C404C4541A08D323F96B213EC</vt:lpwstr>
  </property>
</Properties>
</file>